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Bino\Google Drive\CPPD-IFPE\Classe Titular\"/>
    </mc:Choice>
  </mc:AlternateContent>
  <bookViews>
    <workbookView xWindow="0" yWindow="0" windowWidth="20490" windowHeight="7530" tabRatio="605"/>
  </bookViews>
  <sheets>
    <sheet name="Atividades" sheetId="2" r:id="rId1"/>
    <sheet name="Resultado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D3" i="1"/>
  <c r="D2" i="1"/>
  <c r="H140" i="2"/>
  <c r="H128" i="2"/>
  <c r="H121" i="2"/>
  <c r="H116" i="2"/>
  <c r="H107" i="2"/>
  <c r="H97" i="2"/>
  <c r="H93" i="2"/>
  <c r="H85" i="2"/>
  <c r="H69" i="2"/>
  <c r="H59" i="2"/>
  <c r="H145" i="2"/>
  <c r="H133" i="2"/>
  <c r="H103" i="2"/>
  <c r="H101" i="2"/>
  <c r="H99" i="2"/>
  <c r="G149" i="2"/>
  <c r="G148" i="2"/>
  <c r="G147" i="2"/>
  <c r="G146" i="2"/>
  <c r="G145" i="2"/>
  <c r="G144" i="2"/>
  <c r="G143" i="2"/>
  <c r="G142" i="2"/>
  <c r="G141" i="2"/>
  <c r="G140" i="2"/>
  <c r="G137" i="2"/>
  <c r="G136" i="2"/>
  <c r="G135" i="2"/>
  <c r="G134" i="2"/>
  <c r="G133" i="2"/>
  <c r="G132" i="2"/>
  <c r="G131" i="2"/>
  <c r="G130" i="2"/>
  <c r="G129" i="2"/>
  <c r="G128" i="2"/>
  <c r="G125" i="2"/>
  <c r="G124" i="2"/>
  <c r="G123" i="2"/>
  <c r="G122" i="2"/>
  <c r="G121" i="2"/>
  <c r="G118" i="2"/>
  <c r="G117" i="2"/>
  <c r="G116" i="2"/>
  <c r="G113" i="2"/>
  <c r="G112" i="2"/>
  <c r="G111" i="2"/>
  <c r="G110" i="2"/>
  <c r="G109" i="2"/>
  <c r="G108" i="2"/>
  <c r="G107" i="2"/>
  <c r="G104" i="2"/>
  <c r="G103" i="2"/>
  <c r="G102" i="2"/>
  <c r="G101" i="2"/>
  <c r="G100" i="2"/>
  <c r="G99" i="2"/>
  <c r="G98" i="2"/>
  <c r="G97" i="2"/>
  <c r="G94" i="2"/>
  <c r="G93" i="2"/>
  <c r="G90" i="2"/>
  <c r="G89" i="2"/>
  <c r="G88" i="2"/>
  <c r="G87" i="2"/>
  <c r="G86" i="2"/>
  <c r="G85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6" i="2"/>
  <c r="G65" i="2"/>
  <c r="G64" i="2"/>
  <c r="G63" i="2"/>
  <c r="G62" i="2"/>
  <c r="G61" i="2"/>
  <c r="G60" i="2"/>
  <c r="G59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H35" i="2" s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H4" i="2" l="1"/>
</calcChain>
</file>

<file path=xl/sharedStrings.xml><?xml version="1.0" encoding="utf-8"?>
<sst xmlns="http://schemas.openxmlformats.org/spreadsheetml/2006/main" count="393" uniqueCount="207">
  <si>
    <t>Diretriz</t>
  </si>
  <si>
    <t>Título de cada grupo de atividades</t>
  </si>
  <si>
    <t>Máximo</t>
  </si>
  <si>
    <t>I</t>
  </si>
  <si>
    <t>Atividades de Ensino e Orientação</t>
  </si>
  <si>
    <t>II</t>
  </si>
  <si>
    <t>Atividades de Pesquisa, desenvolvimento Tecnológico e Inovação</t>
  </si>
  <si>
    <t>III</t>
  </si>
  <si>
    <t>Atividades de extensão</t>
  </si>
  <si>
    <t>IV</t>
  </si>
  <si>
    <t>Participação em bancas de avaliação</t>
  </si>
  <si>
    <t>V</t>
  </si>
  <si>
    <t>Participação como editor/revisor de revistas indexadas ou internas</t>
  </si>
  <si>
    <t>VI</t>
  </si>
  <si>
    <t>Participação como membro de comissões de caráter pedagógico</t>
  </si>
  <si>
    <t>VII</t>
  </si>
  <si>
    <t>Participação como membro de comissão de elaboração de projeto pedagógico de novos cursos</t>
  </si>
  <si>
    <t>VIII</t>
  </si>
  <si>
    <t>Participação na organização de eventos e premiações</t>
  </si>
  <si>
    <t>IX</t>
  </si>
  <si>
    <t>Participação como membro de comissões ou grupos de trabalho de caráter provisório</t>
  </si>
  <si>
    <t>X</t>
  </si>
  <si>
    <t>Exercício de cargos de direção e de coordenação (CD, FCC, FG)</t>
  </si>
  <si>
    <t>XI</t>
  </si>
  <si>
    <t>Aperfeiçoamento</t>
  </si>
  <si>
    <t>XII</t>
  </si>
  <si>
    <t>Representação</t>
  </si>
  <si>
    <t xml:space="preserve">ATIVIDADES DA DIRETRIZ I </t>
  </si>
  <si>
    <t>PONTUAÇÃO</t>
  </si>
  <si>
    <t>Fator de Pontuação</t>
  </si>
  <si>
    <t>Unidade</t>
  </si>
  <si>
    <t>Limite de Unidades</t>
  </si>
  <si>
    <t>Pontuação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</si>
  <si>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Exercício de magistério no EBTT (aulas)</t>
    </r>
  </si>
  <si>
    <t>Mês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</si>
  <si>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Atendimento aos Programas de Nivelamento de Estudos</t>
    </r>
  </si>
  <si>
    <t>Semestre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</si>
  <si>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Atendimento em Programa de Treinamento para Competições Acadêmicas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</si>
  <si>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Orientação de Monitoria</t>
    </r>
  </si>
  <si>
    <t>Monitor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</si>
  <si>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Orientação de TCC de Cursos Técnicos</t>
    </r>
  </si>
  <si>
    <t>trabalho concluído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</si>
  <si>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Coorientação de TCC de Cursos Técnicos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</si>
  <si>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Orientação de TCC de Cursos de Graduação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</si>
  <si>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Coorientação de TCC de Cursos de Graduação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</si>
  <si>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Orientação de TCC ou monografia de Especialização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</si>
  <si>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Coorientação de TCC ou monografia de Especialização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</si>
  <si>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de dissertação de Mestrado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</si>
  <si>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Coorientação de dissertação de Mestrado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</si>
  <si>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e/ou coorientação de Tese de Doutorado</t>
    </r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</si>
  <si>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Coorientação de Tese de Doutorado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</si>
  <si>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de bolsista de pesquisa</t>
    </r>
  </si>
  <si>
    <t>Orientação concluída</t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</si>
  <si>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de bolsista de extensão</t>
    </r>
  </si>
  <si>
    <r>
      <t>17.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ou supervisão de estágios curriculares, obrigatória ou não.</t>
    </r>
  </si>
  <si>
    <r>
      <t>18.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Atendimento a Programas de Acesso, Permanência e Êxito</t>
    </r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</si>
  <si>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Orientação e Supervisão de Atividades Complementares</t>
    </r>
  </si>
  <si>
    <r>
      <t>20.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Curso de Formação Inicial e Continuada</t>
    </r>
  </si>
  <si>
    <r>
      <t>21.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Atuação na regência ou direção de ensaios, visando a performance artística dentro e fora da instituição de ensino</t>
    </r>
  </si>
  <si>
    <r>
      <t>22.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Execução de treinamentos esportivos, bem como a participação e realização de eventos esportivos</t>
    </r>
  </si>
  <si>
    <r>
      <t>23.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 xml:space="preserve"> Atividades extraclasses não contabilizadas na carga horária do componente curricular, em consonância com a organização acadêmica.</t>
    </r>
  </si>
  <si>
    <t>atividade</t>
  </si>
  <si>
    <r>
      <t>24.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Aula em curso extra, vinculado diretamente à matriz de curso regular. (disciplina eletiva)</t>
    </r>
  </si>
  <si>
    <r>
      <t>25.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comissão de orientação para elaboração, redação, revisão e avaliação de relatórios de estágio supervisionado</t>
    </r>
  </si>
  <si>
    <t>Portaria</t>
  </si>
  <si>
    <r>
      <t>26.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Preparar material didático impresso e/ou eletrônico, no caso de professores da EaD</t>
    </r>
  </si>
  <si>
    <t>Declaração</t>
  </si>
  <si>
    <r>
      <t>27.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Gravação de videoaulas e participação em webconferências para o atendimento aos discentes, no caso de docentes na modalidade EaD</t>
    </r>
  </si>
  <si>
    <r>
      <t>28.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reuniões semanais do professor formador com sua equipe de tutores nos componentes curriculares em EaD</t>
    </r>
  </si>
  <si>
    <t>Componente curricular</t>
  </si>
  <si>
    <t>Unidades comprovadas</t>
  </si>
  <si>
    <t>ATIVIDADES DA DIRETRIZ II</t>
  </si>
  <si>
    <t>Atividades de Pesquisa, desenvolvimento Tecnológico e Inovação (PDI)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</si>
  <si>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Publicação de Livros</t>
    </r>
  </si>
  <si>
    <t>Livro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</si>
  <si>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Publicação de capítulos de Livros</t>
    </r>
  </si>
  <si>
    <t>Capítulo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</si>
  <si>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Tradução de livro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</si>
  <si>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Revisor de livro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</si>
  <si>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Publicação de artigo em revista indexada</t>
    </r>
  </si>
  <si>
    <t>Artigo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</si>
  <si>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Publicação de artigo em revista não indexada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</si>
  <si>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Publicação de relatório de pesquisa</t>
    </r>
  </si>
  <si>
    <t>Relatório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</si>
  <si>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Apresentação e/ou publicação de trabalho de pesquisa em eventos nacionais.</t>
    </r>
  </si>
  <si>
    <t>Apresentação e/ou publicação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</si>
  <si>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Apresentação e/ou publicação de trabalho de pesquisa em eventos  internacionais.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</si>
  <si>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Propriedade intelectual (patente, registro)</t>
    </r>
  </si>
  <si>
    <t>Patente e/ou registro</t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</si>
  <si>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Desenvolvimento de produtos ou processos não patenteados, protótipo, software não registrado e similares.</t>
    </r>
  </si>
  <si>
    <t>produtos processos protótipo software</t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</si>
  <si>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Contratos de transferência de tecnologia e licenciamento</t>
    </r>
  </si>
  <si>
    <t>Contrato e/ou licença</t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</si>
  <si>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Liderança de Grupo de Pesquisa</t>
    </r>
  </si>
  <si>
    <t>Grupo</t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</si>
  <si>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Componente de Grupo de Pesquisa</t>
    </r>
  </si>
  <si>
    <r>
      <t>15.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Coordenação em projetos de PDI</t>
    </r>
  </si>
  <si>
    <t>Projeto</t>
  </si>
  <si>
    <r>
      <t>16.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Coordenação em núcleo de Inovação Tecnológica</t>
    </r>
  </si>
  <si>
    <r>
      <t>17.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como membro em projetos de PDI</t>
    </r>
  </si>
  <si>
    <r>
      <t>18.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Contemplados em editais de PDI para captação de recursos</t>
    </r>
  </si>
  <si>
    <t>Edital</t>
  </si>
  <si>
    <r>
      <t>19.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Coordenação de projetos de PDI com Instituições parceiras</t>
    </r>
  </si>
  <si>
    <r>
      <t>20.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projetos de PDI com Instituições parceiras</t>
    </r>
  </si>
  <si>
    <r>
      <t>21.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Elaboração de manual técnico</t>
    </r>
  </si>
  <si>
    <t>Manual</t>
  </si>
  <si>
    <t>ATIVIDADES DA DIRETRIZ III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</si>
  <si>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Coordenação de Programa de extensão</t>
    </r>
  </si>
  <si>
    <t>programa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</si>
  <si>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Coordenação de Projeto de extensão</t>
    </r>
  </si>
  <si>
    <t>projeto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</si>
  <si>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Ministrante de Unidade Curricular ou disciplina ou minicurso de extensão</t>
    </r>
  </si>
  <si>
    <t>Curso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</si>
  <si>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Contemplado em edital de extensão para captação de recursos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</si>
  <si>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Trabalho técnico ou consultoria</t>
    </r>
  </si>
  <si>
    <t>Atestado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</si>
  <si>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projetos de extensão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</si>
  <si>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Coordenação em projetos de extensão com Instituições parceiras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</si>
  <si>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projetos de extensão com Instituições parceiras</t>
    </r>
  </si>
  <si>
    <t>ATIVIDADES DA DIRETRIZ IV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</si>
  <si>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banca de elaboração e/ou correção de prova de concurso público; participação em banca de avaliação de desempenho didático-pedagógico de concurso público.</t>
    </r>
  </si>
  <si>
    <t>Concurso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</si>
  <si>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Banca de Memorial Descrito para acesso à classe de professor titular.</t>
    </r>
  </si>
  <si>
    <t>Banca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</si>
  <si>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Banca de Tese Acadêmica para professor titular.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</si>
  <si>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Especial de Avaliação de Memorial Descrito para o RSC</t>
    </r>
  </si>
  <si>
    <t>Avaliação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</si>
  <si>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banca de processo seletivo para professor substituto, temporário e PRONATEC.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</si>
  <si>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Avaliação de Cursos de Graduação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</si>
  <si>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Avaliação de Cursos de Especialização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</si>
  <si>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Avaliação de Cursos de Mestrado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</si>
  <si>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Avaliação de Cursos de Doutorado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</si>
  <si>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banca de TCC de Cursos Técnicos ou Banca de Defesa de Estágio Curricular de Cursos Técnicos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</si>
  <si>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banca de TCC de Cursos de Graduação ou Banca de Defesa de Estágio Curricular de Graduação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</si>
  <si>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banca de TCC ou Defesa de Monografia de Cursos de Especialização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</si>
  <si>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Banca de Defesa de Dissertação de Mestrado</t>
    </r>
  </si>
  <si>
    <r>
      <t>14.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Participação em Banca de Defesa de Tese de Doutorado</t>
    </r>
  </si>
  <si>
    <t>ATIVIDADES DA DIRETRIZ V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</si>
  <si>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do corpo editorial de revista indexada ou interna</t>
    </r>
  </si>
  <si>
    <t>revista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</si>
  <si>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do corpo editorial de revista não-indexada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</si>
  <si>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Revisor de revista indexada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</si>
  <si>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Revisor de revista não-indexada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</si>
  <si>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conselho ou comitê técnico-científico de revista indexada</t>
    </r>
  </si>
  <si>
    <t>Revista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</si>
  <si>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conselho ou comitê técnico-científico de revista não indexada</t>
    </r>
  </si>
  <si>
    <t>ATIVIDADES DA DIRETRIZ VI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</si>
  <si>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Comissão e/ou grupo de trabalho permanente e/ou Núcleo Docente Estruturante (NDE)</t>
    </r>
  </si>
  <si>
    <t>portaria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</si>
  <si>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Comissão e/ou grupo de trabalho provisório</t>
    </r>
  </si>
  <si>
    <t>ATIVIDADES DA DIRETRIZ VII</t>
  </si>
  <si>
    <t>Participação como membro de comissão de elaboração de projeto pedagógico de novos cursos (PPC)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</si>
  <si>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PPC de curso técnicos.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</si>
  <si>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PPC de Graduação.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</si>
  <si>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PPC de curso de pós-graduação.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</si>
  <si>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PPC de curso FIC.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</si>
  <si>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PIDC de curso técnicos.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</si>
  <si>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PIDC de curso de graduação.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</si>
  <si>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PIDC de curso pós-graduação.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</si>
  <si>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de elaboração de PIDC de curso do FIC.</t>
    </r>
  </si>
  <si>
    <t>ATIVIDADES DA DIRETRIZ VIII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</si>
  <si>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na organização em conferência e palestra</t>
    </r>
  </si>
  <si>
    <t>Evento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</si>
  <si>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na organização em atividades esportivas, sociais e filantrópicas.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</si>
  <si>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na organização de semanas tecnológicas, seminários, simpósio, colóquio, congresso ou similares.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</si>
  <si>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Premiação local de trabalhos técnicos e/ou científicos sob sua orientação.</t>
    </r>
  </si>
  <si>
    <t>Trabalho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</si>
  <si>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Premiação estadual de trabalhos técnicos e/ou científicos sob sua orientação.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</si>
  <si>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Premiação nacional de trabalhos técnicos e/ou científicos sob sua orientação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</si>
  <si>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Premiação internacional de trabalhos técnicos e/ou científicos sob sua orientação</t>
    </r>
  </si>
  <si>
    <t>ATIVIDADES DA DIRETRIZ IX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</si>
  <si>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comissão e/ou grupo de trabalho de caráter diverso provisório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</si>
  <si>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 Participação em comissão de trabalho de processo administrativo disciplinar, sindicância e processo ético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</si>
  <si>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 em  avaliação institucional e/ou cursos de graduação.</t>
    </r>
  </si>
  <si>
    <t>ATIVIDADES DA DIRETRIZ X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</si>
  <si>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Cargo de Direção I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</si>
  <si>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Cargo Direção II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</si>
  <si>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Cargo Direção III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</si>
  <si>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Cargo Direção IV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</si>
  <si>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Função Gratificada ou não gratificada de Coordenação de Área, Curso ou Atividades administrativas nomeadas pelo Reitor ou Diretor de Campus.</t>
    </r>
  </si>
  <si>
    <t>Nº da diretriz</t>
  </si>
  <si>
    <t>ATIVIDADES DA DIRETRIZ XI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</si>
  <si>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adicional de graduação na área de atuação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</si>
  <si>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de aperfeiçoamento na área de atuação (180 h de duração)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</si>
  <si>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de especialização na área de atuação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</si>
  <si>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de mestrado na área de atuação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</si>
  <si>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adicional de doutorado na área de atuação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</si>
  <si>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Curso de pós-doutorado na área de atuação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</si>
  <si>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missão de trabalho nacional de interesse institucional</t>
    </r>
  </si>
  <si>
    <t>Missão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</si>
  <si>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Participação em missão de trabalho internacional de interesse institucional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</si>
  <si>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Experiência profissional na área de atuação não concomitante com o EBTT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</si>
  <si>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Curso de qualificação na área de atuação, com duração de 40 h. até 180h, de duração</t>
    </r>
  </si>
  <si>
    <t>ATIVIDADES DA DIRETRIZ XII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</si>
  <si>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titular do Conselho Superior ou Conselho Diretor de Campus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</si>
  <si>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suplente do Conselho Superior ou Conselho Diretor de Campus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</si>
  <si>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titular do Colegiado de campus, departamentos e de cursos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</si>
  <si>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suplente do Colegiado de campus, departamentos e de cursos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</si>
  <si>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titular de câmaras especializadas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</si>
  <si>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Membro suplentes de câmaras especializadas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</si>
  <si>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Comissões e comitê de caráter permanente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</si>
  <si>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Comissões e comitê de caráter provisório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</si>
  <si>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Representação de caráter de classe e/ou sindical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</si>
  <si>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Arial"/>
        <family val="2"/>
      </rPr>
      <t>Membros de conselhos Federais, Estaduais e Municipais criados por lei</t>
    </r>
  </si>
  <si>
    <t>Pontuação da Diretriz</t>
  </si>
  <si>
    <t>Pontuação obtida em cada diretriz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</si>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</sst>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sz val="7"/>
      <color theme="1"/>
      <name val="Times New Roman"/>
      <family val="1"/>
    </font>
    <font>
      <sz val="11.5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EAAAA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130" zoomScaleNormal="130" workbookViewId="0">
      <selection activeCell="F6" sqref="F6:F10"/>
    </sheetView>
  </sheetViews>
  <sheetFormatPr defaultRowHeight="15" x14ac:dyDescent="0.25"/>
  <cols>
    <col min="1" max="1" width="11.5703125" customWidth="1"/>
    <col min="2" max="2" width="38.85546875" customWidth="1"/>
    <col min="3" max="3" width="14.7109375" customWidth="1"/>
    <col min="4" max="4" width="12.7109375" customWidth="1"/>
    <col min="5" max="5" width="12.5703125" customWidth="1"/>
    <col min="6" max="6" width="18.42578125" customWidth="1"/>
    <col min="7" max="7" width="12.5703125" bestFit="1" customWidth="1"/>
    <col min="8" max="8" width="18.28515625" customWidth="1"/>
  </cols>
  <sheetData>
    <row r="1" spans="1:8" ht="15.75" customHeight="1" thickBot="1" x14ac:dyDescent="0.3">
      <c r="A1" s="31" t="s">
        <v>27</v>
      </c>
      <c r="B1" s="17"/>
      <c r="C1" s="12" t="s">
        <v>28</v>
      </c>
      <c r="D1" s="11"/>
      <c r="E1" s="11"/>
      <c r="F1" s="11"/>
      <c r="G1" s="13"/>
      <c r="H1" s="15" t="s">
        <v>204</v>
      </c>
    </row>
    <row r="2" spans="1:8" ht="15" customHeight="1" x14ac:dyDescent="0.25">
      <c r="A2" s="15" t="s">
        <v>180</v>
      </c>
      <c r="B2" s="15" t="s">
        <v>4</v>
      </c>
      <c r="C2" s="15" t="s">
        <v>29</v>
      </c>
      <c r="D2" s="15" t="s">
        <v>30</v>
      </c>
      <c r="E2" s="15" t="s">
        <v>31</v>
      </c>
      <c r="F2" s="15" t="s">
        <v>70</v>
      </c>
      <c r="G2" s="15" t="s">
        <v>32</v>
      </c>
      <c r="H2" s="14"/>
    </row>
    <row r="3" spans="1:8" ht="15.75" thickBot="1" x14ac:dyDescent="0.3">
      <c r="A3" s="16"/>
      <c r="B3" s="16"/>
      <c r="C3" s="16"/>
      <c r="D3" s="16"/>
      <c r="E3" s="16"/>
      <c r="F3" s="16"/>
      <c r="G3" s="16"/>
      <c r="H3" s="16"/>
    </row>
    <row r="4" spans="1:8" ht="30.75" thickBot="1" x14ac:dyDescent="0.3">
      <c r="A4" s="32">
        <v>1</v>
      </c>
      <c r="B4" s="8" t="s">
        <v>33</v>
      </c>
      <c r="C4" s="9">
        <v>0.1</v>
      </c>
      <c r="D4" s="9" t="s">
        <v>34</v>
      </c>
      <c r="E4" s="9">
        <v>300</v>
      </c>
      <c r="F4" s="54"/>
      <c r="G4" s="10">
        <f>F4*C4</f>
        <v>0</v>
      </c>
      <c r="H4" s="46">
        <f>IF(SUM(G4:G31)&gt;Resultado!C2,30,SUM(G4:G31))</f>
        <v>0</v>
      </c>
    </row>
    <row r="5" spans="1:8" ht="30.75" thickBot="1" x14ac:dyDescent="0.3">
      <c r="A5" s="32">
        <v>2</v>
      </c>
      <c r="B5" s="8" t="s">
        <v>35</v>
      </c>
      <c r="C5" s="9">
        <v>0.6</v>
      </c>
      <c r="D5" s="9" t="s">
        <v>36</v>
      </c>
      <c r="E5" s="9">
        <v>50</v>
      </c>
      <c r="F5" s="54"/>
      <c r="G5" s="10">
        <f t="shared" ref="G5:G31" si="0">F5*C5</f>
        <v>0</v>
      </c>
      <c r="H5" s="47"/>
    </row>
    <row r="6" spans="1:8" ht="45.75" thickBot="1" x14ac:dyDescent="0.3">
      <c r="A6" s="32">
        <v>3</v>
      </c>
      <c r="B6" s="8" t="s">
        <v>37</v>
      </c>
      <c r="C6" s="9">
        <v>0.6</v>
      </c>
      <c r="D6" s="9" t="s">
        <v>36</v>
      </c>
      <c r="E6" s="9">
        <v>50</v>
      </c>
      <c r="F6" s="54"/>
      <c r="G6" s="10">
        <f t="shared" si="0"/>
        <v>0</v>
      </c>
      <c r="H6" s="47"/>
    </row>
    <row r="7" spans="1:8" ht="16.5" thickBot="1" x14ac:dyDescent="0.3">
      <c r="A7" s="32">
        <v>4</v>
      </c>
      <c r="B7" s="8" t="s">
        <v>38</v>
      </c>
      <c r="C7" s="9">
        <v>0.5</v>
      </c>
      <c r="D7" s="9" t="s">
        <v>39</v>
      </c>
      <c r="E7" s="9">
        <v>60</v>
      </c>
      <c r="F7" s="54"/>
      <c r="G7" s="10">
        <f t="shared" si="0"/>
        <v>0</v>
      </c>
      <c r="H7" s="47"/>
    </row>
    <row r="8" spans="1:8" ht="30.75" thickBot="1" x14ac:dyDescent="0.3">
      <c r="A8" s="32">
        <v>5</v>
      </c>
      <c r="B8" s="8" t="s">
        <v>40</v>
      </c>
      <c r="C8" s="9">
        <v>0.5</v>
      </c>
      <c r="D8" s="9" t="s">
        <v>41</v>
      </c>
      <c r="E8" s="9">
        <v>60</v>
      </c>
      <c r="F8" s="54"/>
      <c r="G8" s="10">
        <f t="shared" si="0"/>
        <v>0</v>
      </c>
      <c r="H8" s="47"/>
    </row>
    <row r="9" spans="1:8" ht="30.75" thickBot="1" x14ac:dyDescent="0.3">
      <c r="A9" s="32">
        <v>6</v>
      </c>
      <c r="B9" s="8" t="s">
        <v>42</v>
      </c>
      <c r="C9" s="9">
        <v>0.25</v>
      </c>
      <c r="D9" s="9" t="s">
        <v>41</v>
      </c>
      <c r="E9" s="9">
        <v>120</v>
      </c>
      <c r="F9" s="54"/>
      <c r="G9" s="10">
        <f t="shared" si="0"/>
        <v>0</v>
      </c>
      <c r="H9" s="47"/>
    </row>
    <row r="10" spans="1:8" ht="30.75" thickBot="1" x14ac:dyDescent="0.3">
      <c r="A10" s="32">
        <v>7</v>
      </c>
      <c r="B10" s="8" t="s">
        <v>43</v>
      </c>
      <c r="C10" s="9">
        <v>1</v>
      </c>
      <c r="D10" s="9" t="s">
        <v>41</v>
      </c>
      <c r="E10" s="9">
        <v>30</v>
      </c>
      <c r="F10" s="54"/>
      <c r="G10" s="10">
        <f t="shared" si="0"/>
        <v>0</v>
      </c>
      <c r="H10" s="47"/>
    </row>
    <row r="11" spans="1:8" ht="30.75" thickBot="1" x14ac:dyDescent="0.3">
      <c r="A11" s="32">
        <v>8</v>
      </c>
      <c r="B11" s="8" t="s">
        <v>44</v>
      </c>
      <c r="C11" s="9">
        <v>0.5</v>
      </c>
      <c r="D11" s="9" t="s">
        <v>41</v>
      </c>
      <c r="E11" s="9">
        <v>60</v>
      </c>
      <c r="F11" s="54"/>
      <c r="G11" s="10">
        <f t="shared" si="0"/>
        <v>0</v>
      </c>
      <c r="H11" s="47"/>
    </row>
    <row r="12" spans="1:8" ht="30.75" thickBot="1" x14ac:dyDescent="0.3">
      <c r="A12" s="32">
        <v>9</v>
      </c>
      <c r="B12" s="8" t="s">
        <v>45</v>
      </c>
      <c r="C12" s="9">
        <v>2</v>
      </c>
      <c r="D12" s="9" t="s">
        <v>41</v>
      </c>
      <c r="E12" s="9">
        <v>15</v>
      </c>
      <c r="F12" s="54"/>
      <c r="G12" s="10">
        <f t="shared" si="0"/>
        <v>0</v>
      </c>
      <c r="H12" s="47"/>
    </row>
    <row r="13" spans="1:8" ht="30.75" thickBot="1" x14ac:dyDescent="0.3">
      <c r="A13" s="32">
        <v>10</v>
      </c>
      <c r="B13" s="8" t="s">
        <v>46</v>
      </c>
      <c r="C13" s="9">
        <v>1</v>
      </c>
      <c r="D13" s="9" t="s">
        <v>41</v>
      </c>
      <c r="E13" s="9">
        <v>30</v>
      </c>
      <c r="F13" s="54"/>
      <c r="G13" s="10">
        <f t="shared" si="0"/>
        <v>0</v>
      </c>
      <c r="H13" s="47"/>
    </row>
    <row r="14" spans="1:8" ht="30.75" thickBot="1" x14ac:dyDescent="0.3">
      <c r="A14" s="32">
        <v>11</v>
      </c>
      <c r="B14" s="8" t="s">
        <v>47</v>
      </c>
      <c r="C14" s="9">
        <v>3</v>
      </c>
      <c r="D14" s="9" t="s">
        <v>41</v>
      </c>
      <c r="E14" s="9">
        <v>10</v>
      </c>
      <c r="F14" s="54"/>
      <c r="G14" s="10">
        <f t="shared" si="0"/>
        <v>0</v>
      </c>
      <c r="H14" s="47"/>
    </row>
    <row r="15" spans="1:8" ht="30.75" thickBot="1" x14ac:dyDescent="0.3">
      <c r="A15" s="32">
        <v>12</v>
      </c>
      <c r="B15" s="8" t="s">
        <v>48</v>
      </c>
      <c r="C15" s="9">
        <v>1.5</v>
      </c>
      <c r="D15" s="9" t="s">
        <v>41</v>
      </c>
      <c r="E15" s="9">
        <v>20</v>
      </c>
      <c r="F15" s="54"/>
      <c r="G15" s="10">
        <f t="shared" si="0"/>
        <v>0</v>
      </c>
      <c r="H15" s="47"/>
    </row>
    <row r="16" spans="1:8" ht="30.75" thickBot="1" x14ac:dyDescent="0.3">
      <c r="A16" s="32">
        <v>13</v>
      </c>
      <c r="B16" s="8" t="s">
        <v>49</v>
      </c>
      <c r="C16" s="9">
        <v>5</v>
      </c>
      <c r="D16" s="9" t="s">
        <v>41</v>
      </c>
      <c r="E16" s="9">
        <v>6</v>
      </c>
      <c r="F16" s="54"/>
      <c r="G16" s="10">
        <f t="shared" si="0"/>
        <v>0</v>
      </c>
      <c r="H16" s="47"/>
    </row>
    <row r="17" spans="1:8" ht="30.75" thickBot="1" x14ac:dyDescent="0.3">
      <c r="A17" s="32">
        <v>14</v>
      </c>
      <c r="B17" s="8" t="s">
        <v>50</v>
      </c>
      <c r="C17" s="9">
        <v>2.5</v>
      </c>
      <c r="D17" s="9" t="s">
        <v>41</v>
      </c>
      <c r="E17" s="9">
        <v>12</v>
      </c>
      <c r="F17" s="54"/>
      <c r="G17" s="10">
        <f t="shared" si="0"/>
        <v>0</v>
      </c>
      <c r="H17" s="47"/>
    </row>
    <row r="18" spans="1:8" ht="30.75" thickBot="1" x14ac:dyDescent="0.3">
      <c r="A18" s="32">
        <v>15</v>
      </c>
      <c r="B18" s="8" t="s">
        <v>51</v>
      </c>
      <c r="C18" s="9">
        <v>1</v>
      </c>
      <c r="D18" s="9" t="s">
        <v>52</v>
      </c>
      <c r="E18" s="9">
        <v>30</v>
      </c>
      <c r="F18" s="54"/>
      <c r="G18" s="10">
        <f t="shared" si="0"/>
        <v>0</v>
      </c>
      <c r="H18" s="47"/>
    </row>
    <row r="19" spans="1:8" ht="30.75" thickBot="1" x14ac:dyDescent="0.3">
      <c r="A19" s="32">
        <v>16</v>
      </c>
      <c r="B19" s="8" t="s">
        <v>53</v>
      </c>
      <c r="C19" s="9">
        <v>1</v>
      </c>
      <c r="D19" s="9" t="s">
        <v>52</v>
      </c>
      <c r="E19" s="9">
        <v>30</v>
      </c>
      <c r="F19" s="54"/>
      <c r="G19" s="10">
        <f t="shared" si="0"/>
        <v>0</v>
      </c>
      <c r="H19" s="47"/>
    </row>
    <row r="20" spans="1:8" ht="45.75" thickBot="1" x14ac:dyDescent="0.3">
      <c r="A20" s="32">
        <v>17</v>
      </c>
      <c r="B20" s="8" t="s">
        <v>54</v>
      </c>
      <c r="C20" s="9">
        <v>1</v>
      </c>
      <c r="D20" s="9" t="s">
        <v>52</v>
      </c>
      <c r="E20" s="9">
        <v>30</v>
      </c>
      <c r="F20" s="54"/>
      <c r="G20" s="10">
        <f t="shared" si="0"/>
        <v>0</v>
      </c>
      <c r="H20" s="47"/>
    </row>
    <row r="21" spans="1:8" ht="30.75" thickBot="1" x14ac:dyDescent="0.3">
      <c r="A21" s="32">
        <v>18</v>
      </c>
      <c r="B21" s="8" t="s">
        <v>55</v>
      </c>
      <c r="C21" s="9">
        <v>0.6</v>
      </c>
      <c r="D21" s="9" t="s">
        <v>36</v>
      </c>
      <c r="E21" s="9">
        <v>50</v>
      </c>
      <c r="F21" s="54"/>
      <c r="G21" s="10">
        <f t="shared" si="0"/>
        <v>0</v>
      </c>
      <c r="H21" s="47"/>
    </row>
    <row r="22" spans="1:8" ht="30.75" thickBot="1" x14ac:dyDescent="0.3">
      <c r="A22" s="32">
        <v>19</v>
      </c>
      <c r="B22" s="8" t="s">
        <v>56</v>
      </c>
      <c r="C22" s="9">
        <v>0.6</v>
      </c>
      <c r="D22" s="9" t="s">
        <v>36</v>
      </c>
      <c r="E22" s="9">
        <v>50</v>
      </c>
      <c r="F22" s="54"/>
      <c r="G22" s="10">
        <f t="shared" si="0"/>
        <v>0</v>
      </c>
      <c r="H22" s="47"/>
    </row>
    <row r="23" spans="1:8" ht="30.75" thickBot="1" x14ac:dyDescent="0.3">
      <c r="A23" s="32">
        <v>20</v>
      </c>
      <c r="B23" s="8" t="s">
        <v>57</v>
      </c>
      <c r="C23" s="9">
        <v>0.6</v>
      </c>
      <c r="D23" s="9" t="s">
        <v>36</v>
      </c>
      <c r="E23" s="9">
        <v>50</v>
      </c>
      <c r="F23" s="54"/>
      <c r="G23" s="10">
        <f t="shared" si="0"/>
        <v>0</v>
      </c>
      <c r="H23" s="47"/>
    </row>
    <row r="24" spans="1:8" ht="60.75" thickBot="1" x14ac:dyDescent="0.3">
      <c r="A24" s="32">
        <v>21</v>
      </c>
      <c r="B24" s="8" t="s">
        <v>58</v>
      </c>
      <c r="C24" s="9">
        <v>0.6</v>
      </c>
      <c r="D24" s="9" t="s">
        <v>36</v>
      </c>
      <c r="E24" s="9">
        <v>50</v>
      </c>
      <c r="F24" s="54"/>
      <c r="G24" s="10">
        <f t="shared" si="0"/>
        <v>0</v>
      </c>
      <c r="H24" s="47"/>
    </row>
    <row r="25" spans="1:8" ht="60.75" thickBot="1" x14ac:dyDescent="0.3">
      <c r="A25" s="32">
        <v>22</v>
      </c>
      <c r="B25" s="8" t="s">
        <v>59</v>
      </c>
      <c r="C25" s="9">
        <v>0.6</v>
      </c>
      <c r="D25" s="9" t="s">
        <v>36</v>
      </c>
      <c r="E25" s="9">
        <v>50</v>
      </c>
      <c r="F25" s="54"/>
      <c r="G25" s="10">
        <f t="shared" si="0"/>
        <v>0</v>
      </c>
      <c r="H25" s="47"/>
    </row>
    <row r="26" spans="1:8" ht="75.75" thickBot="1" x14ac:dyDescent="0.3">
      <c r="A26" s="32">
        <v>23</v>
      </c>
      <c r="B26" s="8" t="s">
        <v>60</v>
      </c>
      <c r="C26" s="9">
        <v>0.3</v>
      </c>
      <c r="D26" s="9" t="s">
        <v>61</v>
      </c>
      <c r="E26" s="9">
        <v>100</v>
      </c>
      <c r="F26" s="54"/>
      <c r="G26" s="10">
        <f t="shared" si="0"/>
        <v>0</v>
      </c>
      <c r="H26" s="47"/>
    </row>
    <row r="27" spans="1:8" ht="45.75" thickBot="1" x14ac:dyDescent="0.3">
      <c r="A27" s="32">
        <v>24</v>
      </c>
      <c r="B27" s="8" t="s">
        <v>62</v>
      </c>
      <c r="C27" s="9">
        <v>0.6</v>
      </c>
      <c r="D27" s="9" t="s">
        <v>36</v>
      </c>
      <c r="E27" s="9">
        <v>50</v>
      </c>
      <c r="F27" s="54"/>
      <c r="G27" s="10">
        <f t="shared" si="0"/>
        <v>0</v>
      </c>
      <c r="H27" s="47"/>
    </row>
    <row r="28" spans="1:8" ht="60.75" thickBot="1" x14ac:dyDescent="0.3">
      <c r="A28" s="32">
        <v>25</v>
      </c>
      <c r="B28" s="8" t="s">
        <v>63</v>
      </c>
      <c r="C28" s="9">
        <v>0.5</v>
      </c>
      <c r="D28" s="9" t="s">
        <v>64</v>
      </c>
      <c r="E28" s="9">
        <v>60</v>
      </c>
      <c r="F28" s="54"/>
      <c r="G28" s="10">
        <f t="shared" si="0"/>
        <v>0</v>
      </c>
      <c r="H28" s="47"/>
    </row>
    <row r="29" spans="1:8" ht="45.75" thickBot="1" x14ac:dyDescent="0.3">
      <c r="A29" s="32">
        <v>26</v>
      </c>
      <c r="B29" s="8" t="s">
        <v>65</v>
      </c>
      <c r="C29" s="9">
        <v>0.1</v>
      </c>
      <c r="D29" s="9" t="s">
        <v>66</v>
      </c>
      <c r="E29" s="9">
        <v>50</v>
      </c>
      <c r="F29" s="54"/>
      <c r="G29" s="10">
        <f t="shared" si="0"/>
        <v>0</v>
      </c>
      <c r="H29" s="47"/>
    </row>
    <row r="30" spans="1:8" ht="75.75" thickBot="1" x14ac:dyDescent="0.3">
      <c r="A30" s="32">
        <v>27</v>
      </c>
      <c r="B30" s="8" t="s">
        <v>67</v>
      </c>
      <c r="C30" s="9">
        <v>0.1</v>
      </c>
      <c r="D30" s="9" t="s">
        <v>66</v>
      </c>
      <c r="E30" s="9">
        <v>50</v>
      </c>
      <c r="F30" s="54"/>
      <c r="G30" s="10">
        <f t="shared" si="0"/>
        <v>0</v>
      </c>
      <c r="H30" s="47"/>
    </row>
    <row r="31" spans="1:8" ht="60.75" thickBot="1" x14ac:dyDescent="0.3">
      <c r="A31" s="32">
        <v>28</v>
      </c>
      <c r="B31" s="8" t="s">
        <v>68</v>
      </c>
      <c r="C31" s="9">
        <v>0.1</v>
      </c>
      <c r="D31" s="9" t="s">
        <v>69</v>
      </c>
      <c r="E31" s="9">
        <v>50</v>
      </c>
      <c r="F31" s="54"/>
      <c r="G31" s="10">
        <f t="shared" si="0"/>
        <v>0</v>
      </c>
      <c r="H31" s="48"/>
    </row>
    <row r="32" spans="1:8" ht="27.75" customHeight="1" thickBot="1" x14ac:dyDescent="0.3">
      <c r="A32" s="31" t="s">
        <v>71</v>
      </c>
      <c r="B32" s="17"/>
      <c r="C32" s="12" t="s">
        <v>28</v>
      </c>
      <c r="D32" s="11"/>
      <c r="E32" s="11"/>
      <c r="F32" s="11"/>
      <c r="G32" s="13"/>
      <c r="H32" s="15" t="s">
        <v>204</v>
      </c>
    </row>
    <row r="33" spans="1:8" ht="27.75" customHeight="1" x14ac:dyDescent="0.25">
      <c r="A33" s="15" t="s">
        <v>180</v>
      </c>
      <c r="B33" s="15" t="s">
        <v>72</v>
      </c>
      <c r="C33" s="15" t="s">
        <v>29</v>
      </c>
      <c r="D33" s="15" t="s">
        <v>30</v>
      </c>
      <c r="E33" s="15" t="s">
        <v>31</v>
      </c>
      <c r="F33" s="15" t="s">
        <v>70</v>
      </c>
      <c r="G33" s="15" t="s">
        <v>32</v>
      </c>
      <c r="H33" s="14"/>
    </row>
    <row r="34" spans="1:8" ht="27.75" customHeight="1" thickBot="1" x14ac:dyDescent="0.3">
      <c r="A34" s="16"/>
      <c r="B34" s="16"/>
      <c r="C34" s="16"/>
      <c r="D34" s="16"/>
      <c r="E34" s="16"/>
      <c r="F34" s="16"/>
      <c r="G34" s="16"/>
      <c r="H34" s="16"/>
    </row>
    <row r="35" spans="1:8" ht="16.5" thickBot="1" x14ac:dyDescent="0.3">
      <c r="A35" s="32">
        <v>29</v>
      </c>
      <c r="B35" s="23" t="s">
        <v>73</v>
      </c>
      <c r="C35" s="9">
        <v>5</v>
      </c>
      <c r="D35" s="9" t="s">
        <v>74</v>
      </c>
      <c r="E35" s="9">
        <v>4</v>
      </c>
      <c r="F35" s="54"/>
      <c r="G35" s="10">
        <f t="shared" ref="G35:G55" si="1">F35*C35</f>
        <v>0</v>
      </c>
      <c r="H35" s="46">
        <f>IF(SUM(G35:G55)&gt;Resultado!C3,Resultado!C3,SUM(G35:G55))</f>
        <v>0</v>
      </c>
    </row>
    <row r="36" spans="1:8" ht="16.5" thickBot="1" x14ac:dyDescent="0.3">
      <c r="A36" s="32">
        <v>30</v>
      </c>
      <c r="B36" s="23" t="s">
        <v>75</v>
      </c>
      <c r="C36" s="9">
        <v>2</v>
      </c>
      <c r="D36" s="9" t="s">
        <v>76</v>
      </c>
      <c r="E36" s="9">
        <v>5</v>
      </c>
      <c r="F36" s="54"/>
      <c r="G36" s="10">
        <f t="shared" si="1"/>
        <v>0</v>
      </c>
      <c r="H36" s="47"/>
    </row>
    <row r="37" spans="1:8" ht="16.5" thickBot="1" x14ac:dyDescent="0.3">
      <c r="A37" s="32">
        <v>31</v>
      </c>
      <c r="B37" s="23" t="s">
        <v>77</v>
      </c>
      <c r="C37" s="9">
        <v>1</v>
      </c>
      <c r="D37" s="9" t="s">
        <v>74</v>
      </c>
      <c r="E37" s="9">
        <v>10</v>
      </c>
      <c r="F37" s="54"/>
      <c r="G37" s="10">
        <f t="shared" si="1"/>
        <v>0</v>
      </c>
      <c r="H37" s="47"/>
    </row>
    <row r="38" spans="1:8" ht="16.5" thickBot="1" x14ac:dyDescent="0.3">
      <c r="A38" s="32">
        <v>32</v>
      </c>
      <c r="B38" s="23" t="s">
        <v>78</v>
      </c>
      <c r="C38" s="9">
        <v>1</v>
      </c>
      <c r="D38" s="9" t="s">
        <v>74</v>
      </c>
      <c r="E38" s="9">
        <v>10</v>
      </c>
      <c r="F38" s="54"/>
      <c r="G38" s="10">
        <f t="shared" si="1"/>
        <v>0</v>
      </c>
      <c r="H38" s="47"/>
    </row>
    <row r="39" spans="1:8" ht="30.75" thickBot="1" x14ac:dyDescent="0.3">
      <c r="A39" s="32">
        <v>33</v>
      </c>
      <c r="B39" s="23" t="s">
        <v>79</v>
      </c>
      <c r="C39" s="9">
        <v>5</v>
      </c>
      <c r="D39" s="9" t="s">
        <v>80</v>
      </c>
      <c r="E39" s="9">
        <v>4</v>
      </c>
      <c r="F39" s="54"/>
      <c r="G39" s="10">
        <f t="shared" si="1"/>
        <v>0</v>
      </c>
      <c r="H39" s="47"/>
    </row>
    <row r="40" spans="1:8" ht="30.75" thickBot="1" x14ac:dyDescent="0.3">
      <c r="A40" s="32">
        <v>34</v>
      </c>
      <c r="B40" s="23" t="s">
        <v>81</v>
      </c>
      <c r="C40" s="9">
        <v>1</v>
      </c>
      <c r="D40" s="9" t="s">
        <v>80</v>
      </c>
      <c r="E40" s="9">
        <v>5</v>
      </c>
      <c r="F40" s="54"/>
      <c r="G40" s="10">
        <f t="shared" si="1"/>
        <v>0</v>
      </c>
      <c r="H40" s="47"/>
    </row>
    <row r="41" spans="1:8" ht="30.75" thickBot="1" x14ac:dyDescent="0.3">
      <c r="A41" s="32">
        <v>35</v>
      </c>
      <c r="B41" s="23" t="s">
        <v>82</v>
      </c>
      <c r="C41" s="9">
        <v>0.3</v>
      </c>
      <c r="D41" s="9" t="s">
        <v>83</v>
      </c>
      <c r="E41" s="9">
        <v>20</v>
      </c>
      <c r="F41" s="54"/>
      <c r="G41" s="10">
        <f t="shared" si="1"/>
        <v>0</v>
      </c>
      <c r="H41" s="47"/>
    </row>
    <row r="42" spans="1:8" ht="45.75" thickBot="1" x14ac:dyDescent="0.3">
      <c r="A42" s="32">
        <v>36</v>
      </c>
      <c r="B42" s="23" t="s">
        <v>84</v>
      </c>
      <c r="C42" s="9">
        <v>1</v>
      </c>
      <c r="D42" s="9" t="s">
        <v>85</v>
      </c>
      <c r="E42" s="9">
        <v>20</v>
      </c>
      <c r="F42" s="54"/>
      <c r="G42" s="10">
        <f t="shared" si="1"/>
        <v>0</v>
      </c>
      <c r="H42" s="47"/>
    </row>
    <row r="43" spans="1:8" ht="45.75" thickBot="1" x14ac:dyDescent="0.3">
      <c r="A43" s="32">
        <v>37</v>
      </c>
      <c r="B43" s="23" t="s">
        <v>86</v>
      </c>
      <c r="C43" s="9">
        <v>2</v>
      </c>
      <c r="D43" s="9" t="s">
        <v>85</v>
      </c>
      <c r="E43" s="9">
        <v>10</v>
      </c>
      <c r="F43" s="54"/>
      <c r="G43" s="10">
        <f t="shared" si="1"/>
        <v>0</v>
      </c>
      <c r="H43" s="47"/>
    </row>
    <row r="44" spans="1:8" ht="30.75" thickBot="1" x14ac:dyDescent="0.3">
      <c r="A44" s="32">
        <v>38</v>
      </c>
      <c r="B44" s="23" t="s">
        <v>87</v>
      </c>
      <c r="C44" s="9">
        <v>5</v>
      </c>
      <c r="D44" s="9" t="s">
        <v>88</v>
      </c>
      <c r="E44" s="9">
        <v>4</v>
      </c>
      <c r="F44" s="54"/>
      <c r="G44" s="10">
        <f t="shared" si="1"/>
        <v>0</v>
      </c>
      <c r="H44" s="47"/>
    </row>
    <row r="45" spans="1:8" ht="60.75" thickBot="1" x14ac:dyDescent="0.3">
      <c r="A45" s="32">
        <v>39</v>
      </c>
      <c r="B45" s="23" t="s">
        <v>89</v>
      </c>
      <c r="C45" s="9">
        <v>1</v>
      </c>
      <c r="D45" s="9" t="s">
        <v>90</v>
      </c>
      <c r="E45" s="9">
        <v>5</v>
      </c>
      <c r="F45" s="54"/>
      <c r="G45" s="10">
        <f t="shared" si="1"/>
        <v>0</v>
      </c>
      <c r="H45" s="47"/>
    </row>
    <row r="46" spans="1:8" ht="30.75" thickBot="1" x14ac:dyDescent="0.3">
      <c r="A46" s="32">
        <v>40</v>
      </c>
      <c r="B46" s="23" t="s">
        <v>91</v>
      </c>
      <c r="C46" s="9">
        <v>2</v>
      </c>
      <c r="D46" s="9" t="s">
        <v>92</v>
      </c>
      <c r="E46" s="9">
        <v>5</v>
      </c>
      <c r="F46" s="54"/>
      <c r="G46" s="10">
        <f t="shared" si="1"/>
        <v>0</v>
      </c>
      <c r="H46" s="47"/>
    </row>
    <row r="47" spans="1:8" ht="16.5" thickBot="1" x14ac:dyDescent="0.3">
      <c r="A47" s="32">
        <v>41</v>
      </c>
      <c r="B47" s="23" t="s">
        <v>93</v>
      </c>
      <c r="C47" s="9">
        <v>5</v>
      </c>
      <c r="D47" s="9" t="s">
        <v>94</v>
      </c>
      <c r="E47" s="9">
        <v>3</v>
      </c>
      <c r="F47" s="54"/>
      <c r="G47" s="10">
        <f t="shared" si="1"/>
        <v>0</v>
      </c>
      <c r="H47" s="47"/>
    </row>
    <row r="48" spans="1:8" ht="30.75" thickBot="1" x14ac:dyDescent="0.3">
      <c r="A48" s="32">
        <v>42</v>
      </c>
      <c r="B48" s="23" t="s">
        <v>95</v>
      </c>
      <c r="C48" s="9">
        <v>1</v>
      </c>
      <c r="D48" s="9" t="s">
        <v>94</v>
      </c>
      <c r="E48" s="9">
        <v>5</v>
      </c>
      <c r="F48" s="54"/>
      <c r="G48" s="10">
        <f t="shared" si="1"/>
        <v>0</v>
      </c>
      <c r="H48" s="47"/>
    </row>
    <row r="49" spans="1:8" ht="30.75" thickBot="1" x14ac:dyDescent="0.3">
      <c r="A49" s="32">
        <v>43</v>
      </c>
      <c r="B49" s="23" t="s">
        <v>96</v>
      </c>
      <c r="C49" s="9">
        <v>2</v>
      </c>
      <c r="D49" s="9" t="s">
        <v>97</v>
      </c>
      <c r="E49" s="9">
        <v>5</v>
      </c>
      <c r="F49" s="54"/>
      <c r="G49" s="10">
        <f t="shared" si="1"/>
        <v>0</v>
      </c>
      <c r="H49" s="47"/>
    </row>
    <row r="50" spans="1:8" ht="30.75" thickBot="1" x14ac:dyDescent="0.3">
      <c r="A50" s="32">
        <v>44</v>
      </c>
      <c r="B50" s="23" t="s">
        <v>98</v>
      </c>
      <c r="C50" s="9">
        <v>2</v>
      </c>
      <c r="D50" s="9" t="s">
        <v>97</v>
      </c>
      <c r="E50" s="9">
        <v>5</v>
      </c>
      <c r="F50" s="54"/>
      <c r="G50" s="10">
        <f t="shared" si="1"/>
        <v>0</v>
      </c>
      <c r="H50" s="47"/>
    </row>
    <row r="51" spans="1:8" ht="30.75" thickBot="1" x14ac:dyDescent="0.3">
      <c r="A51" s="32">
        <v>45</v>
      </c>
      <c r="B51" s="23" t="s">
        <v>99</v>
      </c>
      <c r="C51" s="9">
        <v>1</v>
      </c>
      <c r="D51" s="9" t="s">
        <v>97</v>
      </c>
      <c r="E51" s="9">
        <v>10</v>
      </c>
      <c r="F51" s="54"/>
      <c r="G51" s="10">
        <f t="shared" si="1"/>
        <v>0</v>
      </c>
      <c r="H51" s="47"/>
    </row>
    <row r="52" spans="1:8" ht="30.75" thickBot="1" x14ac:dyDescent="0.3">
      <c r="A52" s="32">
        <v>46</v>
      </c>
      <c r="B52" s="23" t="s">
        <v>100</v>
      </c>
      <c r="C52" s="9">
        <v>3</v>
      </c>
      <c r="D52" s="9" t="s">
        <v>101</v>
      </c>
      <c r="E52" s="9">
        <v>4</v>
      </c>
      <c r="F52" s="54"/>
      <c r="G52" s="10">
        <f t="shared" si="1"/>
        <v>0</v>
      </c>
      <c r="H52" s="47"/>
    </row>
    <row r="53" spans="1:8" ht="30.75" thickBot="1" x14ac:dyDescent="0.3">
      <c r="A53" s="32">
        <v>47</v>
      </c>
      <c r="B53" s="23" t="s">
        <v>102</v>
      </c>
      <c r="C53" s="9">
        <v>3</v>
      </c>
      <c r="D53" s="9" t="s">
        <v>97</v>
      </c>
      <c r="E53" s="9">
        <v>4</v>
      </c>
      <c r="F53" s="54"/>
      <c r="G53" s="10">
        <f t="shared" si="1"/>
        <v>0</v>
      </c>
      <c r="H53" s="47"/>
    </row>
    <row r="54" spans="1:8" ht="30.75" thickBot="1" x14ac:dyDescent="0.3">
      <c r="A54" s="32">
        <v>48</v>
      </c>
      <c r="B54" s="23" t="s">
        <v>103</v>
      </c>
      <c r="C54" s="9">
        <v>1</v>
      </c>
      <c r="D54" s="9" t="s">
        <v>97</v>
      </c>
      <c r="E54" s="9">
        <v>10</v>
      </c>
      <c r="F54" s="54"/>
      <c r="G54" s="10">
        <f t="shared" si="1"/>
        <v>0</v>
      </c>
      <c r="H54" s="47"/>
    </row>
    <row r="55" spans="1:8" ht="16.5" thickBot="1" x14ac:dyDescent="0.3">
      <c r="A55" s="32">
        <v>49</v>
      </c>
      <c r="B55" s="23" t="s">
        <v>104</v>
      </c>
      <c r="C55" s="9">
        <v>2</v>
      </c>
      <c r="D55" s="9" t="s">
        <v>105</v>
      </c>
      <c r="E55" s="9">
        <v>5</v>
      </c>
      <c r="F55" s="54"/>
      <c r="G55" s="10">
        <f t="shared" si="1"/>
        <v>0</v>
      </c>
      <c r="H55" s="48"/>
    </row>
    <row r="56" spans="1:8" ht="15.75" thickBot="1" x14ac:dyDescent="0.3">
      <c r="A56" s="31" t="s">
        <v>106</v>
      </c>
      <c r="B56" s="17"/>
      <c r="C56" s="12" t="s">
        <v>28</v>
      </c>
      <c r="D56" s="11"/>
      <c r="E56" s="11"/>
      <c r="F56" s="11"/>
      <c r="G56" s="13"/>
      <c r="H56" s="15" t="s">
        <v>204</v>
      </c>
    </row>
    <row r="57" spans="1:8" x14ac:dyDescent="0.25">
      <c r="A57" s="15" t="s">
        <v>180</v>
      </c>
      <c r="B57" s="15" t="s">
        <v>8</v>
      </c>
      <c r="C57" s="15" t="s">
        <v>29</v>
      </c>
      <c r="D57" s="15" t="s">
        <v>30</v>
      </c>
      <c r="E57" s="15" t="s">
        <v>31</v>
      </c>
      <c r="F57" s="15" t="s">
        <v>70</v>
      </c>
      <c r="G57" s="15" t="s">
        <v>32</v>
      </c>
      <c r="H57" s="14"/>
    </row>
    <row r="58" spans="1:8" ht="15.75" thickBot="1" x14ac:dyDescent="0.3">
      <c r="A58" s="16"/>
      <c r="B58" s="16"/>
      <c r="C58" s="16"/>
      <c r="D58" s="16"/>
      <c r="E58" s="16"/>
      <c r="F58" s="16"/>
      <c r="G58" s="16"/>
      <c r="H58" s="16"/>
    </row>
    <row r="59" spans="1:8" ht="30.75" thickBot="1" x14ac:dyDescent="0.3">
      <c r="A59" s="32">
        <v>50</v>
      </c>
      <c r="B59" s="8" t="s">
        <v>107</v>
      </c>
      <c r="C59" s="9">
        <v>5</v>
      </c>
      <c r="D59" s="9" t="s">
        <v>108</v>
      </c>
      <c r="E59" s="9">
        <v>2</v>
      </c>
      <c r="F59" s="54"/>
      <c r="G59" s="10">
        <f t="shared" ref="G59:G66" si="2">F59*C59</f>
        <v>0</v>
      </c>
      <c r="H59" s="46">
        <f>IF(SUM(G59:G66)&gt;Resultado!C4,Resultado!C4,SUM(G59:G66))</f>
        <v>0</v>
      </c>
    </row>
    <row r="60" spans="1:8" ht="30.75" thickBot="1" x14ac:dyDescent="0.3">
      <c r="A60" s="35">
        <v>51</v>
      </c>
      <c r="B60" s="8" t="s">
        <v>109</v>
      </c>
      <c r="C60" s="9">
        <v>2</v>
      </c>
      <c r="D60" s="9" t="s">
        <v>110</v>
      </c>
      <c r="E60" s="9">
        <v>5</v>
      </c>
      <c r="F60" s="54"/>
      <c r="G60" s="10">
        <f t="shared" si="2"/>
        <v>0</v>
      </c>
      <c r="H60" s="47"/>
    </row>
    <row r="61" spans="1:8" ht="45.75" thickBot="1" x14ac:dyDescent="0.3">
      <c r="A61" s="32">
        <v>52</v>
      </c>
      <c r="B61" s="8" t="s">
        <v>111</v>
      </c>
      <c r="C61" s="9">
        <v>0.2</v>
      </c>
      <c r="D61" s="9" t="s">
        <v>112</v>
      </c>
      <c r="E61" s="9">
        <v>50</v>
      </c>
      <c r="F61" s="54"/>
      <c r="G61" s="10">
        <f t="shared" si="2"/>
        <v>0</v>
      </c>
      <c r="H61" s="47"/>
    </row>
    <row r="62" spans="1:8" ht="30.75" thickBot="1" x14ac:dyDescent="0.3">
      <c r="A62" s="35">
        <v>53</v>
      </c>
      <c r="B62" s="8" t="s">
        <v>113</v>
      </c>
      <c r="C62" s="9">
        <v>2</v>
      </c>
      <c r="D62" s="9" t="s">
        <v>101</v>
      </c>
      <c r="E62" s="24">
        <v>5</v>
      </c>
      <c r="F62" s="54"/>
      <c r="G62" s="10">
        <f t="shared" si="2"/>
        <v>0</v>
      </c>
      <c r="H62" s="47"/>
    </row>
    <row r="63" spans="1:8" ht="16.5" thickBot="1" x14ac:dyDescent="0.3">
      <c r="A63" s="32">
        <v>54</v>
      </c>
      <c r="B63" s="8" t="s">
        <v>114</v>
      </c>
      <c r="C63" s="9">
        <v>1</v>
      </c>
      <c r="D63" s="9" t="s">
        <v>115</v>
      </c>
      <c r="E63" s="9">
        <v>10</v>
      </c>
      <c r="F63" s="54"/>
      <c r="G63" s="10">
        <f t="shared" si="2"/>
        <v>0</v>
      </c>
      <c r="H63" s="47"/>
    </row>
    <row r="64" spans="1:8" ht="30.75" thickBot="1" x14ac:dyDescent="0.3">
      <c r="A64" s="34">
        <v>55</v>
      </c>
      <c r="B64" s="8" t="s">
        <v>116</v>
      </c>
      <c r="C64" s="9">
        <v>1</v>
      </c>
      <c r="D64" s="9" t="s">
        <v>97</v>
      </c>
      <c r="E64" s="9">
        <v>10</v>
      </c>
      <c r="F64" s="54"/>
      <c r="G64" s="10">
        <f t="shared" si="2"/>
        <v>0</v>
      </c>
      <c r="H64" s="47"/>
    </row>
    <row r="65" spans="1:8" ht="30.75" thickBot="1" x14ac:dyDescent="0.3">
      <c r="A65" s="36">
        <v>56</v>
      </c>
      <c r="B65" s="8" t="s">
        <v>117</v>
      </c>
      <c r="C65" s="24">
        <v>2</v>
      </c>
      <c r="D65" s="9" t="s">
        <v>97</v>
      </c>
      <c r="E65" s="9">
        <v>5</v>
      </c>
      <c r="F65" s="54"/>
      <c r="G65" s="10">
        <f t="shared" si="2"/>
        <v>0</v>
      </c>
      <c r="H65" s="47"/>
    </row>
    <row r="66" spans="1:8" ht="30.75" thickBot="1" x14ac:dyDescent="0.3">
      <c r="A66" s="34">
        <v>57</v>
      </c>
      <c r="B66" s="33" t="s">
        <v>118</v>
      </c>
      <c r="C66" s="9">
        <v>1</v>
      </c>
      <c r="D66" s="9" t="s">
        <v>97</v>
      </c>
      <c r="E66" s="9">
        <v>10</v>
      </c>
      <c r="F66" s="54"/>
      <c r="G66" s="10">
        <f t="shared" si="2"/>
        <v>0</v>
      </c>
      <c r="H66" s="48"/>
    </row>
    <row r="67" spans="1:8" ht="15.75" customHeight="1" thickBot="1" x14ac:dyDescent="0.3">
      <c r="A67" s="19" t="s">
        <v>119</v>
      </c>
      <c r="B67" s="20"/>
      <c r="C67" s="12" t="s">
        <v>28</v>
      </c>
      <c r="D67" s="11"/>
      <c r="E67" s="11"/>
      <c r="F67" s="11"/>
      <c r="G67" s="13"/>
      <c r="H67" s="15" t="s">
        <v>204</v>
      </c>
    </row>
    <row r="68" spans="1:8" ht="30.75" thickBot="1" x14ac:dyDescent="0.3">
      <c r="A68" s="25" t="s">
        <v>180</v>
      </c>
      <c r="B68" s="6" t="s">
        <v>10</v>
      </c>
      <c r="C68" s="18" t="s">
        <v>29</v>
      </c>
      <c r="D68" s="18" t="s">
        <v>30</v>
      </c>
      <c r="E68" s="18" t="s">
        <v>31</v>
      </c>
      <c r="F68" s="18" t="s">
        <v>70</v>
      </c>
      <c r="G68" s="18" t="s">
        <v>32</v>
      </c>
      <c r="H68" s="16"/>
    </row>
    <row r="69" spans="1:8" ht="90.75" thickBot="1" x14ac:dyDescent="0.3">
      <c r="A69" s="35">
        <v>58</v>
      </c>
      <c r="B69" s="8" t="s">
        <v>120</v>
      </c>
      <c r="C69" s="5">
        <v>1</v>
      </c>
      <c r="D69" s="5" t="s">
        <v>121</v>
      </c>
      <c r="E69" s="26">
        <v>5</v>
      </c>
      <c r="F69" s="54"/>
      <c r="G69" s="10">
        <f t="shared" ref="G69:G82" si="3">F69*C69</f>
        <v>0</v>
      </c>
      <c r="H69" s="46">
        <f>IF(SUM(G69:G82)&gt;Resultado!C5,Resultado!C5,SUM(G69:G82))</f>
        <v>0</v>
      </c>
    </row>
    <row r="70" spans="1:8" ht="45.75" thickBot="1" x14ac:dyDescent="0.3">
      <c r="A70" s="37">
        <v>59</v>
      </c>
      <c r="B70" s="8" t="s">
        <v>122</v>
      </c>
      <c r="C70" s="5">
        <v>1</v>
      </c>
      <c r="D70" s="5" t="s">
        <v>123</v>
      </c>
      <c r="E70" s="26">
        <v>5</v>
      </c>
      <c r="F70" s="54"/>
      <c r="G70" s="10">
        <f t="shared" si="3"/>
        <v>0</v>
      </c>
      <c r="H70" s="47"/>
    </row>
    <row r="71" spans="1:8" ht="30.75" thickBot="1" x14ac:dyDescent="0.3">
      <c r="A71" s="35">
        <v>60</v>
      </c>
      <c r="B71" s="8" t="s">
        <v>124</v>
      </c>
      <c r="C71" s="5">
        <v>1</v>
      </c>
      <c r="D71" s="5" t="s">
        <v>123</v>
      </c>
      <c r="E71" s="26">
        <v>5</v>
      </c>
      <c r="F71" s="54"/>
      <c r="G71" s="10">
        <f t="shared" si="3"/>
        <v>0</v>
      </c>
      <c r="H71" s="47"/>
    </row>
    <row r="72" spans="1:8" ht="45.75" thickBot="1" x14ac:dyDescent="0.3">
      <c r="A72" s="37">
        <v>61</v>
      </c>
      <c r="B72" s="8" t="s">
        <v>125</v>
      </c>
      <c r="C72" s="5">
        <v>0.25</v>
      </c>
      <c r="D72" s="5" t="s">
        <v>126</v>
      </c>
      <c r="E72" s="26">
        <v>20</v>
      </c>
      <c r="F72" s="54"/>
      <c r="G72" s="10">
        <f t="shared" si="3"/>
        <v>0</v>
      </c>
      <c r="H72" s="47"/>
    </row>
    <row r="73" spans="1:8" ht="60.75" thickBot="1" x14ac:dyDescent="0.3">
      <c r="A73" s="35">
        <v>62</v>
      </c>
      <c r="B73" s="8" t="s">
        <v>127</v>
      </c>
      <c r="C73" s="5">
        <v>0.5</v>
      </c>
      <c r="D73" s="5" t="s">
        <v>126</v>
      </c>
      <c r="E73" s="26">
        <v>10</v>
      </c>
      <c r="F73" s="54"/>
      <c r="G73" s="10">
        <f t="shared" si="3"/>
        <v>0</v>
      </c>
      <c r="H73" s="47"/>
    </row>
    <row r="74" spans="1:8" ht="30.75" thickBot="1" x14ac:dyDescent="0.3">
      <c r="A74" s="37">
        <v>63</v>
      </c>
      <c r="B74" s="8" t="s">
        <v>128</v>
      </c>
      <c r="C74" s="5">
        <v>1</v>
      </c>
      <c r="D74" s="5" t="s">
        <v>126</v>
      </c>
      <c r="E74" s="26">
        <v>5</v>
      </c>
      <c r="F74" s="54"/>
      <c r="G74" s="10">
        <f t="shared" si="3"/>
        <v>0</v>
      </c>
      <c r="H74" s="47"/>
    </row>
    <row r="75" spans="1:8" ht="45.75" thickBot="1" x14ac:dyDescent="0.3">
      <c r="A75" s="35">
        <v>64</v>
      </c>
      <c r="B75" s="8" t="s">
        <v>129</v>
      </c>
      <c r="C75" s="5">
        <v>1</v>
      </c>
      <c r="D75" s="5" t="s">
        <v>126</v>
      </c>
      <c r="E75" s="26">
        <v>5</v>
      </c>
      <c r="F75" s="54"/>
      <c r="G75" s="10">
        <f t="shared" si="3"/>
        <v>0</v>
      </c>
      <c r="H75" s="47"/>
    </row>
    <row r="76" spans="1:8" ht="30.75" thickBot="1" x14ac:dyDescent="0.3">
      <c r="A76" s="37">
        <v>65</v>
      </c>
      <c r="B76" s="8" t="s">
        <v>130</v>
      </c>
      <c r="C76" s="5">
        <v>2.5</v>
      </c>
      <c r="D76" s="5" t="s">
        <v>126</v>
      </c>
      <c r="E76" s="26">
        <v>2</v>
      </c>
      <c r="F76" s="54"/>
      <c r="G76" s="10">
        <f t="shared" si="3"/>
        <v>0</v>
      </c>
      <c r="H76" s="47"/>
    </row>
    <row r="77" spans="1:8" ht="30.75" thickBot="1" x14ac:dyDescent="0.3">
      <c r="A77" s="35">
        <v>66</v>
      </c>
      <c r="B77" s="8" t="s">
        <v>131</v>
      </c>
      <c r="C77" s="5">
        <v>2.5</v>
      </c>
      <c r="D77" s="5" t="s">
        <v>126</v>
      </c>
      <c r="E77" s="26">
        <v>2</v>
      </c>
      <c r="F77" s="54"/>
      <c r="G77" s="10">
        <f t="shared" si="3"/>
        <v>0</v>
      </c>
      <c r="H77" s="47"/>
    </row>
    <row r="78" spans="1:8" ht="60.75" thickBot="1" x14ac:dyDescent="0.3">
      <c r="A78" s="37">
        <v>67</v>
      </c>
      <c r="B78" s="8" t="s">
        <v>132</v>
      </c>
      <c r="C78" s="5">
        <v>0.5</v>
      </c>
      <c r="D78" s="5" t="s">
        <v>123</v>
      </c>
      <c r="E78" s="26">
        <v>10</v>
      </c>
      <c r="F78" s="54"/>
      <c r="G78" s="10">
        <f t="shared" si="3"/>
        <v>0</v>
      </c>
      <c r="H78" s="47"/>
    </row>
    <row r="79" spans="1:8" ht="60.75" thickBot="1" x14ac:dyDescent="0.3">
      <c r="A79" s="35">
        <v>68</v>
      </c>
      <c r="B79" s="8" t="s">
        <v>133</v>
      </c>
      <c r="C79" s="5">
        <v>1</v>
      </c>
      <c r="D79" s="5" t="s">
        <v>123</v>
      </c>
      <c r="E79" s="26">
        <v>5</v>
      </c>
      <c r="F79" s="54"/>
      <c r="G79" s="10">
        <f t="shared" si="3"/>
        <v>0</v>
      </c>
      <c r="H79" s="47"/>
    </row>
    <row r="80" spans="1:8" ht="45.75" thickBot="1" x14ac:dyDescent="0.3">
      <c r="A80" s="37">
        <v>69</v>
      </c>
      <c r="B80" s="8" t="s">
        <v>134</v>
      </c>
      <c r="C80" s="5">
        <v>1.25</v>
      </c>
      <c r="D80" s="5" t="s">
        <v>123</v>
      </c>
      <c r="E80" s="26">
        <v>4</v>
      </c>
      <c r="F80" s="54"/>
      <c r="G80" s="10">
        <f t="shared" si="3"/>
        <v>0</v>
      </c>
      <c r="H80" s="47"/>
    </row>
    <row r="81" spans="1:8" ht="30.75" thickBot="1" x14ac:dyDescent="0.3">
      <c r="A81" s="35">
        <v>70</v>
      </c>
      <c r="B81" s="8" t="s">
        <v>135</v>
      </c>
      <c r="C81" s="5">
        <v>2.5</v>
      </c>
      <c r="D81" s="5" t="s">
        <v>123</v>
      </c>
      <c r="E81" s="26">
        <v>2</v>
      </c>
      <c r="F81" s="54"/>
      <c r="G81" s="10">
        <f t="shared" si="3"/>
        <v>0</v>
      </c>
      <c r="H81" s="47"/>
    </row>
    <row r="82" spans="1:8" ht="30.75" thickBot="1" x14ac:dyDescent="0.3">
      <c r="A82" s="37">
        <v>71</v>
      </c>
      <c r="B82" s="8" t="s">
        <v>136</v>
      </c>
      <c r="C82" s="5">
        <v>2.5</v>
      </c>
      <c r="D82" s="5" t="s">
        <v>123</v>
      </c>
      <c r="E82" s="26">
        <v>2</v>
      </c>
      <c r="F82" s="54"/>
      <c r="G82" s="10">
        <f t="shared" si="3"/>
        <v>0</v>
      </c>
      <c r="H82" s="48"/>
    </row>
    <row r="83" spans="1:8" ht="16.5" customHeight="1" thickBot="1" x14ac:dyDescent="0.3">
      <c r="A83" s="19" t="s">
        <v>137</v>
      </c>
      <c r="B83" s="20"/>
      <c r="C83" s="12" t="s">
        <v>28</v>
      </c>
      <c r="D83" s="11"/>
      <c r="E83" s="11"/>
      <c r="F83" s="11"/>
      <c r="G83" s="13"/>
      <c r="H83" s="15" t="s">
        <v>204</v>
      </c>
    </row>
    <row r="84" spans="1:8" ht="45.75" customHeight="1" thickBot="1" x14ac:dyDescent="0.3">
      <c r="A84" s="25" t="s">
        <v>180</v>
      </c>
      <c r="B84" s="6" t="s">
        <v>12</v>
      </c>
      <c r="C84" s="6" t="s">
        <v>29</v>
      </c>
      <c r="D84" s="6" t="s">
        <v>30</v>
      </c>
      <c r="E84" s="6" t="s">
        <v>31</v>
      </c>
      <c r="F84" s="6" t="s">
        <v>70</v>
      </c>
      <c r="G84" s="6" t="s">
        <v>32</v>
      </c>
      <c r="H84" s="16"/>
    </row>
    <row r="85" spans="1:8" ht="30.75" thickBot="1" x14ac:dyDescent="0.3">
      <c r="A85" s="35">
        <v>72</v>
      </c>
      <c r="B85" s="8" t="s">
        <v>138</v>
      </c>
      <c r="C85" s="3">
        <v>0.5</v>
      </c>
      <c r="D85" s="5" t="s">
        <v>139</v>
      </c>
      <c r="E85" s="5">
        <v>4</v>
      </c>
      <c r="F85" s="54"/>
      <c r="G85" s="10">
        <f t="shared" ref="G85:G90" si="4">F85*C85</f>
        <v>0</v>
      </c>
      <c r="H85" s="46">
        <f>IF(SUM(G85:G90)&gt;Resultado!C6,Resultado!C6,SUM(G85:G90))</f>
        <v>0</v>
      </c>
    </row>
    <row r="86" spans="1:8" ht="30.75" thickBot="1" x14ac:dyDescent="0.3">
      <c r="A86" s="37">
        <v>73</v>
      </c>
      <c r="B86" s="8" t="s">
        <v>140</v>
      </c>
      <c r="C86" s="3">
        <v>0.2</v>
      </c>
      <c r="D86" s="5" t="s">
        <v>139</v>
      </c>
      <c r="E86" s="5">
        <v>10</v>
      </c>
      <c r="F86" s="54"/>
      <c r="G86" s="10">
        <f t="shared" si="4"/>
        <v>0</v>
      </c>
      <c r="H86" s="47"/>
    </row>
    <row r="87" spans="1:8" ht="16.5" thickBot="1" x14ac:dyDescent="0.3">
      <c r="A87" s="35">
        <v>74</v>
      </c>
      <c r="B87" s="8" t="s">
        <v>141</v>
      </c>
      <c r="C87" s="3">
        <v>0.2</v>
      </c>
      <c r="D87" s="5" t="s">
        <v>80</v>
      </c>
      <c r="E87" s="5">
        <v>10</v>
      </c>
      <c r="F87" s="54"/>
      <c r="G87" s="10">
        <f t="shared" si="4"/>
        <v>0</v>
      </c>
      <c r="H87" s="47"/>
    </row>
    <row r="88" spans="1:8" ht="16.5" thickBot="1" x14ac:dyDescent="0.3">
      <c r="A88" s="37">
        <v>75</v>
      </c>
      <c r="B88" s="8" t="s">
        <v>142</v>
      </c>
      <c r="C88" s="3">
        <v>0.1</v>
      </c>
      <c r="D88" s="5" t="s">
        <v>80</v>
      </c>
      <c r="E88" s="5">
        <v>20</v>
      </c>
      <c r="F88" s="54"/>
      <c r="G88" s="10">
        <f t="shared" si="4"/>
        <v>0</v>
      </c>
      <c r="H88" s="47"/>
    </row>
    <row r="89" spans="1:8" ht="45.75" thickBot="1" x14ac:dyDescent="0.3">
      <c r="A89" s="35">
        <v>76</v>
      </c>
      <c r="B89" s="8" t="s">
        <v>143</v>
      </c>
      <c r="C89" s="3">
        <v>0.2</v>
      </c>
      <c r="D89" s="5" t="s">
        <v>144</v>
      </c>
      <c r="E89" s="5">
        <v>10</v>
      </c>
      <c r="F89" s="54"/>
      <c r="G89" s="10">
        <f t="shared" si="4"/>
        <v>0</v>
      </c>
      <c r="H89" s="47"/>
    </row>
    <row r="90" spans="1:8" ht="45.75" thickBot="1" x14ac:dyDescent="0.3">
      <c r="A90" s="37">
        <v>77</v>
      </c>
      <c r="B90" s="8" t="s">
        <v>145</v>
      </c>
      <c r="C90" s="3">
        <v>0.1</v>
      </c>
      <c r="D90" s="5" t="s">
        <v>144</v>
      </c>
      <c r="E90" s="5">
        <v>20</v>
      </c>
      <c r="F90" s="54"/>
      <c r="G90" s="10">
        <f t="shared" si="4"/>
        <v>0</v>
      </c>
      <c r="H90" s="48"/>
    </row>
    <row r="91" spans="1:8" ht="16.5" customHeight="1" thickBot="1" x14ac:dyDescent="0.3">
      <c r="A91" s="12" t="s">
        <v>146</v>
      </c>
      <c r="B91" s="13"/>
      <c r="C91" s="12" t="s">
        <v>28</v>
      </c>
      <c r="D91" s="11"/>
      <c r="E91" s="11"/>
      <c r="F91" s="11"/>
      <c r="G91" s="13"/>
      <c r="H91" s="15" t="s">
        <v>204</v>
      </c>
    </row>
    <row r="92" spans="1:8" ht="45" customHeight="1" thickBot="1" x14ac:dyDescent="0.3">
      <c r="A92" s="25" t="s">
        <v>180</v>
      </c>
      <c r="B92" s="6" t="s">
        <v>14</v>
      </c>
      <c r="C92" s="6" t="s">
        <v>29</v>
      </c>
      <c r="D92" s="6" t="s">
        <v>30</v>
      </c>
      <c r="E92" s="6" t="s">
        <v>31</v>
      </c>
      <c r="F92" s="6" t="s">
        <v>70</v>
      </c>
      <c r="G92" s="6" t="s">
        <v>32</v>
      </c>
      <c r="H92" s="16"/>
    </row>
    <row r="93" spans="1:8" ht="45.75" thickBot="1" x14ac:dyDescent="0.3">
      <c r="A93" s="35">
        <v>78</v>
      </c>
      <c r="B93" s="8" t="s">
        <v>147</v>
      </c>
      <c r="C93" s="5">
        <v>2.5</v>
      </c>
      <c r="D93" s="5" t="s">
        <v>148</v>
      </c>
      <c r="E93" s="5">
        <v>2</v>
      </c>
      <c r="F93" s="54"/>
      <c r="G93" s="10">
        <f t="shared" ref="G93:G94" si="5">F93*C93</f>
        <v>0</v>
      </c>
      <c r="H93" s="46">
        <f>IF(SUM(G93:G94)&gt;Resultado!C7,Resultado!C7,SUM(G93:G94))</f>
        <v>0</v>
      </c>
    </row>
    <row r="94" spans="1:8" ht="30.75" thickBot="1" x14ac:dyDescent="0.3">
      <c r="A94" s="37">
        <v>79</v>
      </c>
      <c r="B94" s="33" t="s">
        <v>149</v>
      </c>
      <c r="C94" s="5">
        <v>1</v>
      </c>
      <c r="D94" s="5" t="s">
        <v>148</v>
      </c>
      <c r="E94" s="5">
        <v>5</v>
      </c>
      <c r="F94" s="54"/>
      <c r="G94" s="10">
        <f t="shared" si="5"/>
        <v>0</v>
      </c>
      <c r="H94" s="48"/>
    </row>
    <row r="95" spans="1:8" ht="15.75" thickBot="1" x14ac:dyDescent="0.3">
      <c r="A95" s="12" t="s">
        <v>150</v>
      </c>
      <c r="B95" s="13"/>
      <c r="C95" s="12" t="s">
        <v>28</v>
      </c>
      <c r="D95" s="11"/>
      <c r="E95" s="11"/>
      <c r="F95" s="11"/>
      <c r="G95" s="13"/>
      <c r="H95" s="15" t="s">
        <v>204</v>
      </c>
    </row>
    <row r="96" spans="1:8" ht="66" customHeight="1" thickBot="1" x14ac:dyDescent="0.3">
      <c r="A96" s="22" t="s">
        <v>180</v>
      </c>
      <c r="B96" s="7" t="s">
        <v>151</v>
      </c>
      <c r="C96" s="21" t="s">
        <v>29</v>
      </c>
      <c r="D96" s="21" t="s">
        <v>30</v>
      </c>
      <c r="E96" s="21" t="s">
        <v>31</v>
      </c>
      <c r="F96" s="21" t="s">
        <v>70</v>
      </c>
      <c r="G96" s="6" t="s">
        <v>32</v>
      </c>
      <c r="H96" s="16"/>
    </row>
    <row r="97" spans="1:8" ht="45.75" thickBot="1" x14ac:dyDescent="0.3">
      <c r="A97" s="35">
        <v>80</v>
      </c>
      <c r="B97" s="8" t="s">
        <v>152</v>
      </c>
      <c r="C97" s="5">
        <v>1</v>
      </c>
      <c r="D97" s="5" t="s">
        <v>64</v>
      </c>
      <c r="E97" s="5">
        <v>5</v>
      </c>
      <c r="F97" s="54"/>
      <c r="G97" s="10">
        <f t="shared" ref="G97:G104" si="6">F97*C97</f>
        <v>0</v>
      </c>
      <c r="H97" s="46">
        <f>IF(SUM(G97:G104)&gt;Resultado!C8,Resultado!C8,SUM(G97:G104))</f>
        <v>0</v>
      </c>
    </row>
    <row r="98" spans="1:8" ht="30.75" thickBot="1" x14ac:dyDescent="0.3">
      <c r="A98" s="37">
        <v>81</v>
      </c>
      <c r="B98" s="8" t="s">
        <v>153</v>
      </c>
      <c r="C98" s="5">
        <v>2</v>
      </c>
      <c r="D98" s="5" t="s">
        <v>64</v>
      </c>
      <c r="E98" s="5">
        <v>2</v>
      </c>
      <c r="F98" s="54"/>
      <c r="G98" s="10">
        <f t="shared" si="6"/>
        <v>0</v>
      </c>
      <c r="H98" s="47"/>
    </row>
    <row r="99" spans="1:8" ht="45.75" thickBot="1" x14ac:dyDescent="0.3">
      <c r="A99" s="35">
        <v>82</v>
      </c>
      <c r="B99" s="8" t="s">
        <v>154</v>
      </c>
      <c r="C99" s="5">
        <v>2.5</v>
      </c>
      <c r="D99" s="5" t="s">
        <v>64</v>
      </c>
      <c r="E99" s="5">
        <v>2</v>
      </c>
      <c r="F99" s="54"/>
      <c r="G99" s="10">
        <f t="shared" si="6"/>
        <v>0</v>
      </c>
      <c r="H99" s="47">
        <f>IF(SUM(G99:G100)&gt;Resultado!C97,30,SUM(G99:G100))</f>
        <v>0</v>
      </c>
    </row>
    <row r="100" spans="1:8" ht="30.75" thickBot="1" x14ac:dyDescent="0.3">
      <c r="A100" s="37">
        <v>83</v>
      </c>
      <c r="B100" s="8" t="s">
        <v>155</v>
      </c>
      <c r="C100" s="5">
        <v>0.5</v>
      </c>
      <c r="D100" s="5" t="s">
        <v>64</v>
      </c>
      <c r="E100" s="5">
        <v>10</v>
      </c>
      <c r="F100" s="54"/>
      <c r="G100" s="10">
        <f t="shared" si="6"/>
        <v>0</v>
      </c>
      <c r="H100" s="47"/>
    </row>
    <row r="101" spans="1:8" ht="45.75" thickBot="1" x14ac:dyDescent="0.3">
      <c r="A101" s="35">
        <v>84</v>
      </c>
      <c r="B101" s="8" t="s">
        <v>156</v>
      </c>
      <c r="C101" s="5">
        <v>1</v>
      </c>
      <c r="D101" s="5" t="s">
        <v>64</v>
      </c>
      <c r="E101" s="5">
        <v>5</v>
      </c>
      <c r="F101" s="54"/>
      <c r="G101" s="10">
        <f t="shared" si="6"/>
        <v>0</v>
      </c>
      <c r="H101" s="47">
        <f>IF(SUM(G101:G102)&gt;Resultado!C99,30,SUM(G101:G102))</f>
        <v>0</v>
      </c>
    </row>
    <row r="102" spans="1:8" ht="45.75" thickBot="1" x14ac:dyDescent="0.3">
      <c r="A102" s="37">
        <v>85</v>
      </c>
      <c r="B102" s="8" t="s">
        <v>157</v>
      </c>
      <c r="C102" s="5">
        <v>2</v>
      </c>
      <c r="D102" s="5" t="s">
        <v>64</v>
      </c>
      <c r="E102" s="5">
        <v>2</v>
      </c>
      <c r="F102" s="54"/>
      <c r="G102" s="10">
        <f t="shared" si="6"/>
        <v>0</v>
      </c>
      <c r="H102" s="47"/>
    </row>
    <row r="103" spans="1:8" ht="45.75" thickBot="1" x14ac:dyDescent="0.3">
      <c r="A103" s="35">
        <v>86</v>
      </c>
      <c r="B103" s="8" t="s">
        <v>158</v>
      </c>
      <c r="C103" s="5">
        <v>2.5</v>
      </c>
      <c r="D103" s="5" t="s">
        <v>64</v>
      </c>
      <c r="E103" s="5">
        <v>2</v>
      </c>
      <c r="F103" s="54"/>
      <c r="G103" s="10">
        <f t="shared" si="6"/>
        <v>0</v>
      </c>
      <c r="H103" s="47">
        <f>IF(SUM(G103:G104)&gt;Resultado!C101,30,SUM(G103:G104))</f>
        <v>0</v>
      </c>
    </row>
    <row r="104" spans="1:8" ht="45.75" thickBot="1" x14ac:dyDescent="0.3">
      <c r="A104" s="37">
        <v>87</v>
      </c>
      <c r="B104" s="8" t="s">
        <v>159</v>
      </c>
      <c r="C104" s="5">
        <v>0.5</v>
      </c>
      <c r="D104" s="5" t="s">
        <v>64</v>
      </c>
      <c r="E104" s="5">
        <v>10</v>
      </c>
      <c r="F104" s="54"/>
      <c r="G104" s="10">
        <f t="shared" si="6"/>
        <v>0</v>
      </c>
      <c r="H104" s="48"/>
    </row>
    <row r="105" spans="1:8" ht="15.75" thickBot="1" x14ac:dyDescent="0.3">
      <c r="A105" s="12" t="s">
        <v>160</v>
      </c>
      <c r="B105" s="13"/>
      <c r="C105" s="12" t="s">
        <v>28</v>
      </c>
      <c r="D105" s="11"/>
      <c r="E105" s="11"/>
      <c r="F105" s="11"/>
      <c r="G105" s="13"/>
      <c r="H105" s="15" t="s">
        <v>204</v>
      </c>
    </row>
    <row r="106" spans="1:8" ht="30.75" thickBot="1" x14ac:dyDescent="0.3">
      <c r="A106" s="22" t="s">
        <v>180</v>
      </c>
      <c r="B106" s="7" t="s">
        <v>18</v>
      </c>
      <c r="C106" s="21" t="s">
        <v>29</v>
      </c>
      <c r="D106" s="21" t="s">
        <v>30</v>
      </c>
      <c r="E106" s="21" t="s">
        <v>31</v>
      </c>
      <c r="F106" s="21" t="s">
        <v>70</v>
      </c>
      <c r="G106" s="21" t="s">
        <v>32</v>
      </c>
      <c r="H106" s="16"/>
    </row>
    <row r="107" spans="1:8" ht="30.75" thickBot="1" x14ac:dyDescent="0.3">
      <c r="A107" s="35">
        <v>88</v>
      </c>
      <c r="B107" s="8" t="s">
        <v>161</v>
      </c>
      <c r="C107" s="5">
        <v>0.3</v>
      </c>
      <c r="D107" s="5" t="s">
        <v>162</v>
      </c>
      <c r="E107" s="5">
        <v>10</v>
      </c>
      <c r="F107" s="54"/>
      <c r="G107" s="10">
        <f t="shared" ref="G107:G113" si="7">F107*C107</f>
        <v>0</v>
      </c>
      <c r="H107" s="46">
        <f>IF(SUM(G107:G113)&gt;Resultado!C9,Resultado!C9,SUM(G107:G113))</f>
        <v>0</v>
      </c>
    </row>
    <row r="108" spans="1:8" ht="45.75" thickBot="1" x14ac:dyDescent="0.3">
      <c r="A108" s="37">
        <v>89</v>
      </c>
      <c r="B108" s="8" t="s">
        <v>163</v>
      </c>
      <c r="C108" s="5">
        <v>0.3</v>
      </c>
      <c r="D108" s="5" t="s">
        <v>162</v>
      </c>
      <c r="E108" s="5">
        <v>10</v>
      </c>
      <c r="F108" s="54"/>
      <c r="G108" s="10">
        <f t="shared" si="7"/>
        <v>0</v>
      </c>
      <c r="H108" s="47"/>
    </row>
    <row r="109" spans="1:8" ht="60.75" thickBot="1" x14ac:dyDescent="0.3">
      <c r="A109" s="35">
        <v>90</v>
      </c>
      <c r="B109" s="8" t="s">
        <v>164</v>
      </c>
      <c r="C109" s="5">
        <v>0.3</v>
      </c>
      <c r="D109" s="5" t="s">
        <v>162</v>
      </c>
      <c r="E109" s="5">
        <v>10</v>
      </c>
      <c r="F109" s="54"/>
      <c r="G109" s="10">
        <f t="shared" si="7"/>
        <v>0</v>
      </c>
      <c r="H109" s="47"/>
    </row>
    <row r="110" spans="1:8" ht="45.75" thickBot="1" x14ac:dyDescent="0.3">
      <c r="A110" s="37">
        <v>91</v>
      </c>
      <c r="B110" s="8" t="s">
        <v>165</v>
      </c>
      <c r="C110" s="5">
        <v>1</v>
      </c>
      <c r="D110" s="5" t="s">
        <v>166</v>
      </c>
      <c r="E110" s="5">
        <v>3</v>
      </c>
      <c r="F110" s="54"/>
      <c r="G110" s="10">
        <f t="shared" si="7"/>
        <v>0</v>
      </c>
      <c r="H110" s="47"/>
    </row>
    <row r="111" spans="1:8" ht="45.75" thickBot="1" x14ac:dyDescent="0.3">
      <c r="A111" s="35">
        <v>92</v>
      </c>
      <c r="B111" s="8" t="s">
        <v>167</v>
      </c>
      <c r="C111" s="5">
        <v>1.5</v>
      </c>
      <c r="D111" s="5" t="s">
        <v>166</v>
      </c>
      <c r="E111" s="5">
        <v>2</v>
      </c>
      <c r="F111" s="54"/>
      <c r="G111" s="10">
        <f t="shared" si="7"/>
        <v>0</v>
      </c>
      <c r="H111" s="47"/>
    </row>
    <row r="112" spans="1:8" ht="45.75" thickBot="1" x14ac:dyDescent="0.3">
      <c r="A112" s="37">
        <v>93</v>
      </c>
      <c r="B112" s="8" t="s">
        <v>168</v>
      </c>
      <c r="C112" s="5">
        <v>3</v>
      </c>
      <c r="D112" s="5" t="s">
        <v>166</v>
      </c>
      <c r="E112" s="5">
        <v>1</v>
      </c>
      <c r="F112" s="54"/>
      <c r="G112" s="10">
        <f t="shared" si="7"/>
        <v>0</v>
      </c>
      <c r="H112" s="47"/>
    </row>
    <row r="113" spans="1:8" ht="45.75" thickBot="1" x14ac:dyDescent="0.3">
      <c r="A113" s="35">
        <v>94</v>
      </c>
      <c r="B113" s="8" t="s">
        <v>169</v>
      </c>
      <c r="C113" s="5">
        <v>3</v>
      </c>
      <c r="D113" s="5" t="s">
        <v>166</v>
      </c>
      <c r="E113" s="5">
        <v>1</v>
      </c>
      <c r="F113" s="54"/>
      <c r="G113" s="10">
        <f t="shared" si="7"/>
        <v>0</v>
      </c>
      <c r="H113" s="48"/>
    </row>
    <row r="114" spans="1:8" ht="15.75" thickBot="1" x14ac:dyDescent="0.3">
      <c r="A114" s="38" t="s">
        <v>170</v>
      </c>
      <c r="B114" s="39"/>
      <c r="C114" s="27" t="s">
        <v>28</v>
      </c>
      <c r="D114" s="27"/>
      <c r="E114" s="27"/>
      <c r="F114" s="27"/>
      <c r="G114" s="28"/>
      <c r="H114" s="15" t="s">
        <v>204</v>
      </c>
    </row>
    <row r="115" spans="1:8" ht="45.75" thickBot="1" x14ac:dyDescent="0.3">
      <c r="A115" s="22" t="s">
        <v>180</v>
      </c>
      <c r="B115" s="29" t="s">
        <v>20</v>
      </c>
      <c r="C115" s="30" t="s">
        <v>29</v>
      </c>
      <c r="D115" s="30" t="s">
        <v>30</v>
      </c>
      <c r="E115" s="30" t="s">
        <v>31</v>
      </c>
      <c r="F115" s="30" t="s">
        <v>70</v>
      </c>
      <c r="G115" s="30" t="s">
        <v>32</v>
      </c>
      <c r="H115" s="16"/>
    </row>
    <row r="116" spans="1:8" ht="15" customHeight="1" thickBot="1" x14ac:dyDescent="0.3">
      <c r="A116" s="44">
        <v>95</v>
      </c>
      <c r="B116" s="45" t="s">
        <v>171</v>
      </c>
      <c r="C116" s="43">
        <v>1</v>
      </c>
      <c r="D116" s="43" t="s">
        <v>64</v>
      </c>
      <c r="E116" s="43">
        <v>5</v>
      </c>
      <c r="F116" s="54"/>
      <c r="G116" s="10">
        <f t="shared" ref="G116:G118" si="8">F116*C116</f>
        <v>0</v>
      </c>
      <c r="H116" s="46">
        <f>IF(SUM(G116:G118)&gt;Resultado!C10,Resultado!C10,SUM(G116:G118))</f>
        <v>0</v>
      </c>
    </row>
    <row r="117" spans="1:8" ht="15" customHeight="1" thickBot="1" x14ac:dyDescent="0.3">
      <c r="A117" s="44">
        <v>96</v>
      </c>
      <c r="B117" s="45" t="s">
        <v>172</v>
      </c>
      <c r="C117" s="43">
        <v>2.5</v>
      </c>
      <c r="D117" s="43" t="s">
        <v>64</v>
      </c>
      <c r="E117" s="43">
        <v>2</v>
      </c>
      <c r="F117" s="54"/>
      <c r="G117" s="10">
        <f t="shared" si="8"/>
        <v>0</v>
      </c>
      <c r="H117" s="47"/>
    </row>
    <row r="118" spans="1:8" ht="15" customHeight="1" thickBot="1" x14ac:dyDescent="0.3">
      <c r="A118" s="44">
        <v>97</v>
      </c>
      <c r="B118" s="45" t="s">
        <v>173</v>
      </c>
      <c r="C118" s="43">
        <v>1</v>
      </c>
      <c r="D118" s="43" t="s">
        <v>64</v>
      </c>
      <c r="E118" s="43">
        <v>5</v>
      </c>
      <c r="F118" s="54"/>
      <c r="G118" s="10">
        <f t="shared" si="8"/>
        <v>0</v>
      </c>
      <c r="H118" s="48"/>
    </row>
    <row r="119" spans="1:8" ht="15.75" thickBot="1" x14ac:dyDescent="0.3">
      <c r="A119" s="12" t="s">
        <v>174</v>
      </c>
      <c r="B119" s="13"/>
      <c r="C119" s="12" t="s">
        <v>28</v>
      </c>
      <c r="D119" s="11"/>
      <c r="E119" s="11"/>
      <c r="F119" s="11"/>
      <c r="G119" s="13"/>
      <c r="H119" s="15" t="s">
        <v>204</v>
      </c>
    </row>
    <row r="120" spans="1:8" ht="30.75" thickBot="1" x14ac:dyDescent="0.3">
      <c r="A120" s="22" t="s">
        <v>180</v>
      </c>
      <c r="B120" s="7" t="s">
        <v>22</v>
      </c>
      <c r="C120" s="21" t="s">
        <v>29</v>
      </c>
      <c r="D120" s="21" t="s">
        <v>30</v>
      </c>
      <c r="E120" s="21" t="s">
        <v>31</v>
      </c>
      <c r="F120" s="21" t="s">
        <v>70</v>
      </c>
      <c r="G120" s="21" t="s">
        <v>32</v>
      </c>
      <c r="H120" s="16"/>
    </row>
    <row r="121" spans="1:8" ht="15.75" customHeight="1" thickBot="1" x14ac:dyDescent="0.3">
      <c r="A121" s="40">
        <v>98</v>
      </c>
      <c r="B121" s="8" t="s">
        <v>175</v>
      </c>
      <c r="C121" s="5">
        <v>0.5</v>
      </c>
      <c r="D121" s="5" t="s">
        <v>34</v>
      </c>
      <c r="E121" s="5">
        <v>20</v>
      </c>
      <c r="F121" s="54"/>
      <c r="G121" s="10">
        <f t="shared" ref="G121:G125" si="9">F121*C121</f>
        <v>0</v>
      </c>
      <c r="H121" s="46">
        <f>IF(SUM(G121:G125)&gt;Resultado!C11,Resultado!C11,SUM(G121:G125))</f>
        <v>0</v>
      </c>
    </row>
    <row r="122" spans="1:8" ht="15.75" customHeight="1" thickBot="1" x14ac:dyDescent="0.3">
      <c r="A122" s="41">
        <v>99</v>
      </c>
      <c r="B122" s="8" t="s">
        <v>176</v>
      </c>
      <c r="C122" s="5">
        <v>0.4</v>
      </c>
      <c r="D122" s="5" t="s">
        <v>34</v>
      </c>
      <c r="E122" s="5">
        <v>25</v>
      </c>
      <c r="F122" s="54"/>
      <c r="G122" s="10">
        <f t="shared" si="9"/>
        <v>0</v>
      </c>
      <c r="H122" s="47"/>
    </row>
    <row r="123" spans="1:8" ht="15.75" customHeight="1" thickBot="1" x14ac:dyDescent="0.3">
      <c r="A123" s="40">
        <v>100</v>
      </c>
      <c r="B123" s="8" t="s">
        <v>177</v>
      </c>
      <c r="C123" s="5">
        <v>0.2</v>
      </c>
      <c r="D123" s="5" t="s">
        <v>34</v>
      </c>
      <c r="E123" s="5">
        <v>50</v>
      </c>
      <c r="F123" s="54"/>
      <c r="G123" s="10">
        <f t="shared" si="9"/>
        <v>0</v>
      </c>
      <c r="H123" s="47"/>
    </row>
    <row r="124" spans="1:8" ht="15.75" customHeight="1" thickBot="1" x14ac:dyDescent="0.3">
      <c r="A124" s="41">
        <v>101</v>
      </c>
      <c r="B124" s="8" t="s">
        <v>178</v>
      </c>
      <c r="C124" s="5">
        <v>0.2</v>
      </c>
      <c r="D124" s="5" t="s">
        <v>34</v>
      </c>
      <c r="E124" s="5">
        <v>50</v>
      </c>
      <c r="F124" s="54"/>
      <c r="G124" s="10">
        <f t="shared" si="9"/>
        <v>0</v>
      </c>
      <c r="H124" s="47"/>
    </row>
    <row r="125" spans="1:8" ht="75.75" thickBot="1" x14ac:dyDescent="0.3">
      <c r="A125" s="41">
        <v>102</v>
      </c>
      <c r="B125" s="8" t="s">
        <v>179</v>
      </c>
      <c r="C125" s="5">
        <v>0.2</v>
      </c>
      <c r="D125" s="5" t="s">
        <v>34</v>
      </c>
      <c r="E125" s="5">
        <v>50</v>
      </c>
      <c r="F125" s="54"/>
      <c r="G125" s="10">
        <f t="shared" si="9"/>
        <v>0</v>
      </c>
      <c r="H125" s="48"/>
    </row>
    <row r="126" spans="1:8" ht="15.75" thickBot="1" x14ac:dyDescent="0.3">
      <c r="A126" s="12" t="s">
        <v>181</v>
      </c>
      <c r="B126" s="13"/>
      <c r="C126" s="12" t="s">
        <v>28</v>
      </c>
      <c r="D126" s="11"/>
      <c r="E126" s="11"/>
      <c r="F126" s="11"/>
      <c r="G126" s="13"/>
      <c r="H126" s="15" t="s">
        <v>204</v>
      </c>
    </row>
    <row r="127" spans="1:8" ht="43.5" customHeight="1" thickBot="1" x14ac:dyDescent="0.3">
      <c r="A127" s="22" t="s">
        <v>180</v>
      </c>
      <c r="B127" s="6" t="s">
        <v>24</v>
      </c>
      <c r="C127" s="6" t="s">
        <v>29</v>
      </c>
      <c r="D127" s="6" t="s">
        <v>30</v>
      </c>
      <c r="E127" s="6" t="s">
        <v>31</v>
      </c>
      <c r="F127" s="6" t="s">
        <v>70</v>
      </c>
      <c r="G127" s="6" t="s">
        <v>32</v>
      </c>
      <c r="H127" s="16"/>
    </row>
    <row r="128" spans="1:8" ht="30.75" thickBot="1" x14ac:dyDescent="0.3">
      <c r="A128" s="40">
        <v>103</v>
      </c>
      <c r="B128" s="8" t="s">
        <v>182</v>
      </c>
      <c r="C128" s="5">
        <v>3</v>
      </c>
      <c r="D128" s="5" t="s">
        <v>112</v>
      </c>
      <c r="E128" s="5">
        <v>1</v>
      </c>
      <c r="F128" s="54"/>
      <c r="G128" s="10">
        <f t="shared" ref="G128:G137" si="10">F128*C128</f>
        <v>0</v>
      </c>
      <c r="H128" s="46">
        <f>IF(SUM(G128:G137)&gt;Resultado!C12,Resultado!C12,SUM(G128:G137))</f>
        <v>0</v>
      </c>
    </row>
    <row r="129" spans="1:8" ht="30.75" thickBot="1" x14ac:dyDescent="0.3">
      <c r="A129" s="41">
        <v>104</v>
      </c>
      <c r="B129" s="8" t="s">
        <v>183</v>
      </c>
      <c r="C129" s="5">
        <v>0.5</v>
      </c>
      <c r="D129" s="5" t="s">
        <v>112</v>
      </c>
      <c r="E129" s="5">
        <v>6</v>
      </c>
      <c r="F129" s="54"/>
      <c r="G129" s="10">
        <f t="shared" si="10"/>
        <v>0</v>
      </c>
      <c r="H129" s="47"/>
    </row>
    <row r="130" spans="1:8" ht="30.75" thickBot="1" x14ac:dyDescent="0.3">
      <c r="A130" s="40">
        <v>105</v>
      </c>
      <c r="B130" s="8" t="s">
        <v>184</v>
      </c>
      <c r="C130" s="5">
        <v>1</v>
      </c>
      <c r="D130" s="5" t="s">
        <v>112</v>
      </c>
      <c r="E130" s="5">
        <v>3</v>
      </c>
      <c r="F130" s="54"/>
      <c r="G130" s="10">
        <f t="shared" si="10"/>
        <v>0</v>
      </c>
      <c r="H130" s="47"/>
    </row>
    <row r="131" spans="1:8" ht="30.75" thickBot="1" x14ac:dyDescent="0.3">
      <c r="A131" s="41">
        <v>106</v>
      </c>
      <c r="B131" s="8" t="s">
        <v>185</v>
      </c>
      <c r="C131" s="5">
        <v>1.5</v>
      </c>
      <c r="D131" s="5" t="s">
        <v>112</v>
      </c>
      <c r="E131" s="5">
        <v>2</v>
      </c>
      <c r="F131" s="54"/>
      <c r="G131" s="10">
        <f t="shared" si="10"/>
        <v>0</v>
      </c>
      <c r="H131" s="47"/>
    </row>
    <row r="132" spans="1:8" ht="30.75" thickBot="1" x14ac:dyDescent="0.3">
      <c r="A132" s="40">
        <v>107</v>
      </c>
      <c r="B132" s="8" t="s">
        <v>186</v>
      </c>
      <c r="C132" s="5">
        <v>3</v>
      </c>
      <c r="D132" s="5" t="s">
        <v>112</v>
      </c>
      <c r="E132" s="5">
        <v>1</v>
      </c>
      <c r="F132" s="54"/>
      <c r="G132" s="10">
        <f t="shared" si="10"/>
        <v>0</v>
      </c>
      <c r="H132" s="47"/>
    </row>
    <row r="133" spans="1:8" ht="30.75" thickBot="1" x14ac:dyDescent="0.3">
      <c r="A133" s="41">
        <v>108</v>
      </c>
      <c r="B133" s="8" t="s">
        <v>187</v>
      </c>
      <c r="C133" s="5">
        <v>1</v>
      </c>
      <c r="D133" s="5" t="s">
        <v>112</v>
      </c>
      <c r="E133" s="5">
        <v>3</v>
      </c>
      <c r="F133" s="54"/>
      <c r="G133" s="10">
        <f t="shared" si="10"/>
        <v>0</v>
      </c>
      <c r="H133" s="47">
        <f>IF(SUM(G133:G137)&gt;Resultado!C116,30,SUM(G133:G137))</f>
        <v>0</v>
      </c>
    </row>
    <row r="134" spans="1:8" ht="45.75" thickBot="1" x14ac:dyDescent="0.3">
      <c r="A134" s="40">
        <v>109</v>
      </c>
      <c r="B134" s="8" t="s">
        <v>188</v>
      </c>
      <c r="C134" s="5">
        <v>0.5</v>
      </c>
      <c r="D134" s="5" t="s">
        <v>189</v>
      </c>
      <c r="E134" s="5">
        <v>6</v>
      </c>
      <c r="F134" s="54"/>
      <c r="G134" s="10">
        <f t="shared" si="10"/>
        <v>0</v>
      </c>
      <c r="H134" s="47"/>
    </row>
    <row r="135" spans="1:8" ht="45.75" thickBot="1" x14ac:dyDescent="0.3">
      <c r="A135" s="41">
        <v>110</v>
      </c>
      <c r="B135" s="8" t="s">
        <v>190</v>
      </c>
      <c r="C135" s="5">
        <v>1</v>
      </c>
      <c r="D135" s="5" t="s">
        <v>189</v>
      </c>
      <c r="E135" s="5">
        <v>3</v>
      </c>
      <c r="F135" s="54"/>
      <c r="G135" s="10">
        <f t="shared" si="10"/>
        <v>0</v>
      </c>
      <c r="H135" s="47"/>
    </row>
    <row r="136" spans="1:8" ht="45.75" thickBot="1" x14ac:dyDescent="0.3">
      <c r="A136" s="40">
        <v>111</v>
      </c>
      <c r="B136" s="8" t="s">
        <v>191</v>
      </c>
      <c r="C136" s="5">
        <v>0.1</v>
      </c>
      <c r="D136" s="5" t="s">
        <v>34</v>
      </c>
      <c r="E136" s="5">
        <v>30</v>
      </c>
      <c r="F136" s="54"/>
      <c r="G136" s="10">
        <f t="shared" si="10"/>
        <v>0</v>
      </c>
      <c r="H136" s="47"/>
    </row>
    <row r="137" spans="1:8" ht="45.75" thickBot="1" x14ac:dyDescent="0.3">
      <c r="A137" s="41">
        <v>112</v>
      </c>
      <c r="B137" s="8" t="s">
        <v>192</v>
      </c>
      <c r="C137" s="5">
        <v>0.25</v>
      </c>
      <c r="D137" s="5" t="s">
        <v>112</v>
      </c>
      <c r="E137" s="5">
        <v>12</v>
      </c>
      <c r="F137" s="54"/>
      <c r="G137" s="10">
        <f t="shared" si="10"/>
        <v>0</v>
      </c>
      <c r="H137" s="48"/>
    </row>
    <row r="138" spans="1:8" ht="15.75" thickBot="1" x14ac:dyDescent="0.3">
      <c r="A138" s="12" t="s">
        <v>193</v>
      </c>
      <c r="B138" s="13"/>
      <c r="C138" s="12" t="s">
        <v>28</v>
      </c>
      <c r="D138" s="11"/>
      <c r="E138" s="11"/>
      <c r="F138" s="11"/>
      <c r="G138" s="13"/>
      <c r="H138" s="15" t="s">
        <v>204</v>
      </c>
    </row>
    <row r="139" spans="1:8" ht="30.75" thickBot="1" x14ac:dyDescent="0.3">
      <c r="A139" s="22" t="s">
        <v>180</v>
      </c>
      <c r="B139" s="7" t="s">
        <v>26</v>
      </c>
      <c r="C139" s="21" t="s">
        <v>29</v>
      </c>
      <c r="D139" s="21" t="s">
        <v>30</v>
      </c>
      <c r="E139" s="21" t="s">
        <v>31</v>
      </c>
      <c r="F139" s="21" t="s">
        <v>70</v>
      </c>
      <c r="G139" s="21" t="s">
        <v>32</v>
      </c>
      <c r="H139" s="16"/>
    </row>
    <row r="140" spans="1:8" ht="45.75" thickBot="1" x14ac:dyDescent="0.3">
      <c r="A140" s="40">
        <v>113</v>
      </c>
      <c r="B140" s="42" t="s">
        <v>194</v>
      </c>
      <c r="C140" s="5">
        <v>0.2</v>
      </c>
      <c r="D140" s="5" t="s">
        <v>34</v>
      </c>
      <c r="E140" s="5">
        <v>10</v>
      </c>
      <c r="F140" s="54"/>
      <c r="G140" s="10">
        <f t="shared" ref="G140:G149" si="11">F140*C140</f>
        <v>0</v>
      </c>
      <c r="H140" s="46">
        <f>IF(SUM(G140:G149)&gt;Resultado!C13,Resultado!C13,SUM(G140:G149))</f>
        <v>0</v>
      </c>
    </row>
    <row r="141" spans="1:8" ht="45.75" thickBot="1" x14ac:dyDescent="0.3">
      <c r="A141" s="41">
        <v>114</v>
      </c>
      <c r="B141" s="42" t="s">
        <v>195</v>
      </c>
      <c r="C141" s="5">
        <v>0.1</v>
      </c>
      <c r="D141" s="5" t="s">
        <v>34</v>
      </c>
      <c r="E141" s="5">
        <v>20</v>
      </c>
      <c r="F141" s="54"/>
      <c r="G141" s="10">
        <f t="shared" si="11"/>
        <v>0</v>
      </c>
      <c r="H141" s="47"/>
    </row>
    <row r="142" spans="1:8" ht="30.75" thickBot="1" x14ac:dyDescent="0.3">
      <c r="A142" s="40">
        <v>115</v>
      </c>
      <c r="B142" s="8" t="s">
        <v>196</v>
      </c>
      <c r="C142" s="5">
        <v>0.2</v>
      </c>
      <c r="D142" s="5" t="s">
        <v>34</v>
      </c>
      <c r="E142" s="5">
        <v>10</v>
      </c>
      <c r="F142" s="54"/>
      <c r="G142" s="10">
        <f t="shared" si="11"/>
        <v>0</v>
      </c>
      <c r="H142" s="47"/>
    </row>
    <row r="143" spans="1:8" ht="45.75" thickBot="1" x14ac:dyDescent="0.3">
      <c r="A143" s="41">
        <v>116</v>
      </c>
      <c r="B143" s="8" t="s">
        <v>197</v>
      </c>
      <c r="C143" s="5">
        <v>0.1</v>
      </c>
      <c r="D143" s="5" t="s">
        <v>34</v>
      </c>
      <c r="E143" s="5">
        <v>20</v>
      </c>
      <c r="F143" s="54"/>
      <c r="G143" s="10">
        <f t="shared" si="11"/>
        <v>0</v>
      </c>
      <c r="H143" s="47"/>
    </row>
    <row r="144" spans="1:8" ht="30.75" thickBot="1" x14ac:dyDescent="0.3">
      <c r="A144" s="40">
        <v>117</v>
      </c>
      <c r="B144" s="8" t="s">
        <v>198</v>
      </c>
      <c r="C144" s="5">
        <v>0.2</v>
      </c>
      <c r="D144" s="5" t="s">
        <v>34</v>
      </c>
      <c r="E144" s="5">
        <v>10</v>
      </c>
      <c r="F144" s="54"/>
      <c r="G144" s="10">
        <f t="shared" si="11"/>
        <v>0</v>
      </c>
      <c r="H144" s="47"/>
    </row>
    <row r="145" spans="1:8" ht="30.75" thickBot="1" x14ac:dyDescent="0.3">
      <c r="A145" s="41">
        <v>118</v>
      </c>
      <c r="B145" s="8" t="s">
        <v>199</v>
      </c>
      <c r="C145" s="5">
        <v>0.1</v>
      </c>
      <c r="D145" s="5" t="s">
        <v>34</v>
      </c>
      <c r="E145" s="5">
        <v>20</v>
      </c>
      <c r="F145" s="54"/>
      <c r="G145" s="10">
        <f t="shared" si="11"/>
        <v>0</v>
      </c>
      <c r="H145" s="47">
        <f>IF(SUM(G145:G149)&gt;Resultado!C128,30,SUM(G145:G149))</f>
        <v>0</v>
      </c>
    </row>
    <row r="146" spans="1:8" ht="30.75" thickBot="1" x14ac:dyDescent="0.3">
      <c r="A146" s="40">
        <v>119</v>
      </c>
      <c r="B146" s="8" t="s">
        <v>200</v>
      </c>
      <c r="C146" s="5">
        <v>0.2</v>
      </c>
      <c r="D146" s="5" t="s">
        <v>34</v>
      </c>
      <c r="E146" s="5">
        <v>10</v>
      </c>
      <c r="F146" s="54"/>
      <c r="G146" s="10">
        <f t="shared" si="11"/>
        <v>0</v>
      </c>
      <c r="H146" s="47"/>
    </row>
    <row r="147" spans="1:8" ht="30.75" thickBot="1" x14ac:dyDescent="0.3">
      <c r="A147" s="41">
        <v>120</v>
      </c>
      <c r="B147" s="8" t="s">
        <v>201</v>
      </c>
      <c r="C147" s="5">
        <v>0.1</v>
      </c>
      <c r="D147" s="5" t="s">
        <v>34</v>
      </c>
      <c r="E147" s="5">
        <v>20</v>
      </c>
      <c r="F147" s="54"/>
      <c r="G147" s="10">
        <f t="shared" si="11"/>
        <v>0</v>
      </c>
      <c r="H147" s="47"/>
    </row>
    <row r="148" spans="1:8" ht="30.75" thickBot="1" x14ac:dyDescent="0.3">
      <c r="A148" s="40">
        <v>121</v>
      </c>
      <c r="B148" s="8" t="s">
        <v>202</v>
      </c>
      <c r="C148" s="5">
        <v>0.2</v>
      </c>
      <c r="D148" s="5" t="s">
        <v>34</v>
      </c>
      <c r="E148" s="5">
        <v>10</v>
      </c>
      <c r="F148" s="54"/>
      <c r="G148" s="10">
        <f t="shared" si="11"/>
        <v>0</v>
      </c>
      <c r="H148" s="47"/>
    </row>
    <row r="149" spans="1:8" ht="45.75" thickBot="1" x14ac:dyDescent="0.3">
      <c r="A149" s="41">
        <v>122</v>
      </c>
      <c r="B149" s="8" t="s">
        <v>203</v>
      </c>
      <c r="C149" s="5">
        <v>0.2</v>
      </c>
      <c r="D149" s="5" t="s">
        <v>34</v>
      </c>
      <c r="E149" s="5">
        <v>10</v>
      </c>
      <c r="F149" s="54"/>
      <c r="G149" s="10">
        <f t="shared" si="11"/>
        <v>0</v>
      </c>
      <c r="H149" s="48"/>
    </row>
  </sheetData>
  <sheetProtection sheet="1" objects="1" scenarios="1" selectLockedCells="1"/>
  <mergeCells count="69">
    <mergeCell ref="H140:H149"/>
    <mergeCell ref="H116:H118"/>
    <mergeCell ref="H119:H120"/>
    <mergeCell ref="H121:H125"/>
    <mergeCell ref="H126:H127"/>
    <mergeCell ref="H128:H137"/>
    <mergeCell ref="H138:H139"/>
    <mergeCell ref="H93:H94"/>
    <mergeCell ref="H95:H96"/>
    <mergeCell ref="H97:H104"/>
    <mergeCell ref="H105:H106"/>
    <mergeCell ref="H107:H113"/>
    <mergeCell ref="H114:H115"/>
    <mergeCell ref="H67:H68"/>
    <mergeCell ref="H69:H82"/>
    <mergeCell ref="H83:H84"/>
    <mergeCell ref="H85:H90"/>
    <mergeCell ref="H91:H92"/>
    <mergeCell ref="C138:G138"/>
    <mergeCell ref="A138:B138"/>
    <mergeCell ref="H1:H3"/>
    <mergeCell ref="H4:H31"/>
    <mergeCell ref="H32:H34"/>
    <mergeCell ref="H35:H55"/>
    <mergeCell ref="H56:H58"/>
    <mergeCell ref="H59:H66"/>
    <mergeCell ref="A119:B119"/>
    <mergeCell ref="C126:G126"/>
    <mergeCell ref="A126:B126"/>
    <mergeCell ref="C119:G119"/>
    <mergeCell ref="A67:B67"/>
    <mergeCell ref="A83:B83"/>
    <mergeCell ref="A91:B91"/>
    <mergeCell ref="A95:B95"/>
    <mergeCell ref="A105:B105"/>
    <mergeCell ref="A114:B114"/>
    <mergeCell ref="C114:G114"/>
    <mergeCell ref="A2:A3"/>
    <mergeCell ref="A56:B56"/>
    <mergeCell ref="A57:A58"/>
    <mergeCell ref="A32:B32"/>
    <mergeCell ref="A33:A34"/>
    <mergeCell ref="C67:G67"/>
    <mergeCell ref="C83:G83"/>
    <mergeCell ref="C91:G91"/>
    <mergeCell ref="C95:G95"/>
    <mergeCell ref="C105:G105"/>
    <mergeCell ref="C56:G56"/>
    <mergeCell ref="B57:B58"/>
    <mergeCell ref="C57:C58"/>
    <mergeCell ref="D57:D58"/>
    <mergeCell ref="E57:E58"/>
    <mergeCell ref="G57:G58"/>
    <mergeCell ref="F57:F58"/>
    <mergeCell ref="C33:C34"/>
    <mergeCell ref="B33:B34"/>
    <mergeCell ref="D33:D34"/>
    <mergeCell ref="E33:E34"/>
    <mergeCell ref="G33:G34"/>
    <mergeCell ref="C32:G32"/>
    <mergeCell ref="F33:F34"/>
    <mergeCell ref="C1:G1"/>
    <mergeCell ref="B2:B3"/>
    <mergeCell ref="C2:C3"/>
    <mergeCell ref="D2:D3"/>
    <mergeCell ref="E2:E3"/>
    <mergeCell ref="G2:G3"/>
    <mergeCell ref="F2:F3"/>
    <mergeCell ref="A1:B1"/>
  </mergeCells>
  <dataValidations count="1">
    <dataValidation type="whole" operator="lessThanOrEqual" allowBlank="1" showInputMessage="1" showErrorMessage="1" errorTitle="Observe o limite de unidades" error="Não digite valor maior que o limite de unidades para esta atividade" sqref="F4:F31 F35:F55 F59:F66 F69:F82 F85:F90 F93:F94 F97:F104 F107:F113 F116:F118 F121:F125 F128:F137 F140:F149">
      <formula1>E4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7" sqref="D7"/>
    </sheetView>
  </sheetViews>
  <sheetFormatPr defaultRowHeight="15" x14ac:dyDescent="0.25"/>
  <cols>
    <col min="1" max="1" width="8.42578125" bestFit="1" customWidth="1"/>
    <col min="2" max="2" width="62.28515625" bestFit="1" customWidth="1"/>
    <col min="3" max="3" width="9.7109375" bestFit="1" customWidth="1"/>
    <col min="4" max="4" width="14.85546875" customWidth="1"/>
  </cols>
  <sheetData>
    <row r="1" spans="1:4" ht="48" thickBot="1" x14ac:dyDescent="0.3">
      <c r="A1" s="1" t="s">
        <v>0</v>
      </c>
      <c r="B1" s="2" t="s">
        <v>1</v>
      </c>
      <c r="C1" s="2" t="s">
        <v>2</v>
      </c>
      <c r="D1" s="2" t="s">
        <v>205</v>
      </c>
    </row>
    <row r="2" spans="1:4" ht="15.75" thickBot="1" x14ac:dyDescent="0.3">
      <c r="A2" s="3" t="s">
        <v>3</v>
      </c>
      <c r="B2" s="4" t="s">
        <v>4</v>
      </c>
      <c r="C2" s="5">
        <v>30</v>
      </c>
      <c r="D2" s="49">
        <f>Atividades!H4</f>
        <v>0</v>
      </c>
    </row>
    <row r="3" spans="1:4" ht="30.75" thickBot="1" x14ac:dyDescent="0.3">
      <c r="A3" s="3" t="s">
        <v>5</v>
      </c>
      <c r="B3" s="4" t="s">
        <v>6</v>
      </c>
      <c r="C3" s="5">
        <v>20</v>
      </c>
      <c r="D3" s="50">
        <f>Atividades!H35</f>
        <v>0</v>
      </c>
    </row>
    <row r="4" spans="1:4" ht="15.75" thickBot="1" x14ac:dyDescent="0.3">
      <c r="A4" s="3" t="s">
        <v>7</v>
      </c>
      <c r="B4" s="4" t="s">
        <v>8</v>
      </c>
      <c r="C4" s="5">
        <v>10</v>
      </c>
      <c r="D4" s="49">
        <f>Atividades!H59</f>
        <v>0</v>
      </c>
    </row>
    <row r="5" spans="1:4" ht="15.75" thickBot="1" x14ac:dyDescent="0.3">
      <c r="A5" s="3" t="s">
        <v>9</v>
      </c>
      <c r="B5" s="4" t="s">
        <v>10</v>
      </c>
      <c r="C5" s="5">
        <v>5</v>
      </c>
      <c r="D5" s="49">
        <f>Atividades!H69</f>
        <v>0</v>
      </c>
    </row>
    <row r="6" spans="1:4" ht="30.75" thickBot="1" x14ac:dyDescent="0.3">
      <c r="A6" s="3" t="s">
        <v>11</v>
      </c>
      <c r="B6" s="4" t="s">
        <v>12</v>
      </c>
      <c r="C6" s="5">
        <v>2</v>
      </c>
      <c r="D6" s="49">
        <f>Atividades!H85</f>
        <v>0</v>
      </c>
    </row>
    <row r="7" spans="1:4" ht="30.75" thickBot="1" x14ac:dyDescent="0.3">
      <c r="A7" s="3" t="s">
        <v>13</v>
      </c>
      <c r="B7" s="4" t="s">
        <v>14</v>
      </c>
      <c r="C7" s="5">
        <v>5</v>
      </c>
      <c r="D7" s="49">
        <f>Atividades!H93</f>
        <v>0</v>
      </c>
    </row>
    <row r="8" spans="1:4" ht="30.75" thickBot="1" x14ac:dyDescent="0.3">
      <c r="A8" s="3" t="s">
        <v>15</v>
      </c>
      <c r="B8" s="4" t="s">
        <v>16</v>
      </c>
      <c r="C8" s="5">
        <v>5</v>
      </c>
      <c r="D8" s="49">
        <f>Atividades!H97</f>
        <v>0</v>
      </c>
    </row>
    <row r="9" spans="1:4" ht="15.75" thickBot="1" x14ac:dyDescent="0.3">
      <c r="A9" s="3" t="s">
        <v>17</v>
      </c>
      <c r="B9" s="4" t="s">
        <v>18</v>
      </c>
      <c r="C9" s="5">
        <v>3</v>
      </c>
      <c r="D9" s="49">
        <f>Atividades!H107</f>
        <v>0</v>
      </c>
    </row>
    <row r="10" spans="1:4" ht="30.75" thickBot="1" x14ac:dyDescent="0.3">
      <c r="A10" s="3" t="s">
        <v>19</v>
      </c>
      <c r="B10" s="4" t="s">
        <v>20</v>
      </c>
      <c r="C10" s="5">
        <v>5</v>
      </c>
      <c r="D10" s="49">
        <f>Atividades!H116</f>
        <v>0</v>
      </c>
    </row>
    <row r="11" spans="1:4" ht="30.75" thickBot="1" x14ac:dyDescent="0.3">
      <c r="A11" s="3" t="s">
        <v>21</v>
      </c>
      <c r="B11" s="4" t="s">
        <v>22</v>
      </c>
      <c r="C11" s="5">
        <v>10</v>
      </c>
      <c r="D11" s="49">
        <f>Atividades!H121</f>
        <v>0</v>
      </c>
    </row>
    <row r="12" spans="1:4" ht="15.75" thickBot="1" x14ac:dyDescent="0.3">
      <c r="A12" s="3" t="s">
        <v>23</v>
      </c>
      <c r="B12" s="4" t="s">
        <v>24</v>
      </c>
      <c r="C12" s="5">
        <v>3</v>
      </c>
      <c r="D12" s="49">
        <f>Atividades!H128</f>
        <v>0</v>
      </c>
    </row>
    <row r="13" spans="1:4" ht="15.75" thickBot="1" x14ac:dyDescent="0.3">
      <c r="A13" s="3" t="s">
        <v>25</v>
      </c>
      <c r="B13" s="4" t="s">
        <v>26</v>
      </c>
      <c r="C13" s="5">
        <v>2</v>
      </c>
      <c r="D13" s="49">
        <f>Atividades!H140</f>
        <v>0</v>
      </c>
    </row>
    <row r="14" spans="1:4" ht="15.75" thickBot="1" x14ac:dyDescent="0.3">
      <c r="A14" s="51" t="s">
        <v>206</v>
      </c>
      <c r="B14" s="52"/>
      <c r="C14" s="53"/>
      <c r="D14" s="49">
        <f>SUM(D2:D13)</f>
        <v>0</v>
      </c>
    </row>
  </sheetData>
  <sheetProtection sheet="1" objects="1" scenarios="1"/>
  <mergeCells count="1">
    <mergeCell ref="A14:C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Atividades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Bino de Souza</dc:creator>
  <cp:lastModifiedBy>Carlos Bino de Souza</cp:lastModifiedBy>
  <dcterms:created xsi:type="dcterms:W3CDTF">2016-03-28T20:21:10Z</dcterms:created>
  <dcterms:modified xsi:type="dcterms:W3CDTF">2016-03-28T23:24:03Z</dcterms:modified>
</cp:coreProperties>
</file>